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225" tabRatio="929"/>
  </bookViews>
  <sheets>
    <sheet name="附件1.泰安市骨骼肌肉系统类医疗服务价格项目表" sheetId="11" r:id="rId1"/>
    <sheet name="附件2.泰安市产科类医疗服务价格项目表" sheetId="8" r:id="rId2"/>
    <sheet name="附件3.泰安市超声检查类医疗服务价格项目表 " sheetId="5" r:id="rId3"/>
    <sheet name="附件4.泰安市废止骨骼肌肉系统类价格项目表" sheetId="13" r:id="rId4"/>
    <sheet name="附件5.泰安市废止产科类医疗服务价格项目表" sheetId="10" r:id="rId5"/>
    <sheet name="附件6.泰安市废止超声检查类医疗服务价格项目表" sheetId="6" r:id="rId6"/>
    <sheet name="附件7.泰安市骨骼肌肉系统类医疗服务价格项目映射关系表" sheetId="12" r:id="rId7"/>
    <sheet name="附件8.泰安市产科类医疗服务价格项目映射关系表" sheetId="9" r:id="rId8"/>
    <sheet name="附件9.泰安市超声检查类医疗服务价格项目映射关系表" sheetId="7" r:id="rId9"/>
  </sheets>
  <externalReferences>
    <externalReference r:id="rId10"/>
  </externalReferences>
  <definedNames>
    <definedName name="_xlnm._FilterDatabase" localSheetId="0" hidden="1">附件1.泰安市骨骼肌肉系统类医疗服务价格项目表!$A$3:$J$239</definedName>
    <definedName name="_xlnm._FilterDatabase" localSheetId="3" hidden="1">附件4.泰安市废止骨骼肌肉系统类价格项目表!$A$3:$L$366</definedName>
    <definedName name="_xlnm._FilterDatabase" localSheetId="4" hidden="1">附件5.泰安市废止产科类医疗服务价格项目表!$A$3:$J$42</definedName>
    <definedName name="_xlnm._FilterDatabase" localSheetId="5" hidden="1">附件6.泰安市废止超声检查类医疗服务价格项目表!$A$3:$L$71</definedName>
    <definedName name="_xlnm._FilterDatabase" localSheetId="6" hidden="1">附件7.泰安市骨骼肌肉系统类医疗服务价格项目映射关系表!$A$4:$E$513</definedName>
    <definedName name="_xlnm._FilterDatabase" localSheetId="7" hidden="1">附件8.泰安市产科类医疗服务价格项目映射关系表!$A$4:$F$72</definedName>
    <definedName name="_xlnm._FilterDatabase" localSheetId="8" hidden="1">附件9.泰安市超声检查类医疗服务价格项目映射关系表!$A$4:$G$116</definedName>
    <definedName name="_xlnm._FilterDatabase" localSheetId="1" hidden="1">附件2.泰安市产科类医疗服务价格项目表!$A$1:$J$49</definedName>
    <definedName name="_xlnm._FilterDatabase" localSheetId="2" hidden="1">'附件3.泰安市超声检查类医疗服务价格项目表 '!$A$1:$H$53</definedName>
    <definedName name="_xlnm.Print_Titles" localSheetId="0">附件1.泰安市骨骼肌肉系统类医疗服务价格项目表!$3:$3</definedName>
    <definedName name="_xlnm.Print_Titles" localSheetId="1">附件2.泰安市产科类医疗服务价格项目表!$3:$3</definedName>
    <definedName name="_xlnm.Print_Titles" localSheetId="3">附件4.泰安市废止骨骼肌肉系统类价格项目表!$3:$3</definedName>
    <definedName name="_xlnm.Print_Titles" localSheetId="4">附件5.泰安市废止产科类医疗服务价格项目表!$3:$3</definedName>
    <definedName name="_xlnm.Print_Titles" localSheetId="5">附件6.泰安市废止超声检查类医疗服务价格项目表!$3:$3</definedName>
    <definedName name="_xlnm.Print_Titles" localSheetId="6">附件7.泰安市骨骼肌肉系统类医疗服务价格项目映射关系表!$3:$4</definedName>
    <definedName name="_xlnm.Print_Titles" localSheetId="7">附件8.泰安市产科类医疗服务价格项目映射关系表!$3:$4</definedName>
    <definedName name="_xlnm.Print_Titles" localSheetId="8">附件9.泰安市超声检查类医疗服务价格项目映射关系表!$3:$4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<sst xmlns="http://schemas.openxmlformats.org/spreadsheetml/2006/main" count="3983" uniqueCount="1855">
  <si>
    <t>附件1</t>
  </si>
  <si>
    <t>泰安市骨骼肌肉系统类医疗服务价格项目表</t>
  </si>
  <si>
    <t>序号</t>
  </si>
  <si>
    <t>项目编码</t>
  </si>
  <si>
    <t>项目名称</t>
  </si>
  <si>
    <t>服务产出</t>
  </si>
  <si>
    <t>价格构成</t>
  </si>
  <si>
    <t>计价单位</t>
  </si>
  <si>
    <t>三级医院
价格（元）</t>
  </si>
  <si>
    <t>二级医院
价格（元）</t>
  </si>
  <si>
    <t>一级医院
价格（元）</t>
  </si>
  <si>
    <t>计价说明</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</si>
  <si>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</si>
  <si>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</si>
  <si>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</si>
  <si>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</si>
  <si>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次</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</si>
  <si>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</si>
  <si>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</si>
  <si>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</si>
  <si>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</si>
  <si>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</si>
  <si>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</si>
  <si>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013315000010001</t>
  </si>
  <si>
    <t>骨伤制动外固定费（小）-儿童（加收）</t>
  </si>
  <si>
    <t>013315000020000</t>
  </si>
  <si>
    <t>骨伤制动外固定费（中）</t>
  </si>
  <si>
    <t>通过石膏、支具、固定板等进行塑形、制动、固定。固定范围跨越一个大关节。</t>
  </si>
  <si>
    <t>013315000020001</t>
  </si>
  <si>
    <t>骨伤制动外固定费（中）-儿童（加收）</t>
  </si>
  <si>
    <t>013315000030000</t>
  </si>
  <si>
    <t>骨伤制动外固定费（大）</t>
  </si>
  <si>
    <t>通过石膏、支具、固定板等进行塑形、制动、固定。固定范围跨越两个及以上大关节。</t>
  </si>
  <si>
    <t>013315000030001</t>
  </si>
  <si>
    <t>骨伤制动外固定费（大）-儿童（加收）</t>
  </si>
  <si>
    <t>013315000040000</t>
  </si>
  <si>
    <t>骨伤制动外固定费（特大）</t>
  </si>
  <si>
    <t>通过石膏、支具、固定板等进行塑形、制动、固定。固定范围包括躯干。</t>
  </si>
  <si>
    <t>不与其他骨伤制动外固定费、中医骨伤项目同时收取。</t>
  </si>
  <si>
    <t>013315000040001</t>
  </si>
  <si>
    <t>骨伤制动外固定费（特大）-儿童（加收）</t>
  </si>
  <si>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</si>
  <si>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</si>
  <si>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</si>
  <si>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</si>
  <si>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</si>
  <si>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</si>
  <si>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</si>
  <si>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</si>
  <si>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部位</t>
  </si>
  <si>
    <t>包含拆除。</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</si>
  <si>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</si>
  <si>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</si>
  <si>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</si>
  <si>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</si>
  <si>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</si>
  <si>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</si>
  <si>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</si>
  <si>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</si>
  <si>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日</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</si>
  <si>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</si>
  <si>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</si>
  <si>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</si>
  <si>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</si>
  <si>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</si>
  <si>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</si>
  <si>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</si>
  <si>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</si>
  <si>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</si>
  <si>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</si>
  <si>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</si>
  <si>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</si>
  <si>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</si>
  <si>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</si>
  <si>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</si>
  <si>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</si>
  <si>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</si>
  <si>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</si>
  <si>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013315000080001</t>
  </si>
  <si>
    <t>颈椎椎管减压费（常规）-儿童（加收）</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</si>
  <si>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</si>
  <si>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</si>
  <si>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</si>
  <si>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</si>
  <si>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013315000090001</t>
  </si>
  <si>
    <t>颈椎椎管减压费（复杂）-儿童（加收）</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</si>
  <si>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</si>
  <si>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</si>
  <si>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</si>
  <si>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</si>
  <si>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</si>
  <si>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013315000100001</t>
  </si>
  <si>
    <t>颈椎椎管减压融合内固定费（常规）-儿童（加收）</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</si>
  <si>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</si>
  <si>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</si>
  <si>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</si>
  <si>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</si>
  <si>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013315000110001</t>
  </si>
  <si>
    <t>颈椎椎管减压融合内固定费（复杂）-儿童（加收）</t>
  </si>
  <si>
    <t>013315000120000</t>
  </si>
  <si>
    <t>胸椎椎管减压费（常规）</t>
  </si>
  <si>
    <t>通过手术解除胸椎周围组织对脊髓、神经、血管等的压迫。</t>
  </si>
  <si>
    <t>1.跨颈胸、胸腰节段只收取一次费用。
2.不与“胸椎椎管减压融合内固定费”同时收取。</t>
  </si>
  <si>
    <t>013315000120001</t>
  </si>
  <si>
    <t>胸椎椎管减压费（常规）-儿童（加收）</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</si>
  <si>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</si>
  <si>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</si>
  <si>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</si>
  <si>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</si>
  <si>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013315000130001</t>
  </si>
  <si>
    <t>胸椎椎管减压费（复杂）-儿童（加收）</t>
  </si>
  <si>
    <t>013315000140000</t>
  </si>
  <si>
    <t>胸椎椎管减压融合内固定费（常规）</t>
  </si>
  <si>
    <t>通过手术解除胸椎周围组织对脊髓、神经、血管的压迫，重建稳定。</t>
  </si>
  <si>
    <t>1.跨颈胸、胸腰节段只收取一次费用。
2.不与“胸椎椎管减压费”同时收取。</t>
  </si>
  <si>
    <t>013315000140001</t>
  </si>
  <si>
    <t>胸椎椎管减压融合内固定费（常规）-儿童（加收）</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</si>
  <si>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</si>
  <si>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</si>
  <si>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</si>
  <si>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</si>
  <si>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013315000150001</t>
  </si>
  <si>
    <t>胸椎椎管减压融合内固定费（复杂）-儿童（加收）</t>
  </si>
  <si>
    <t>013315000160000</t>
  </si>
  <si>
    <t>腰椎椎管减压费（常规）</t>
  </si>
  <si>
    <t>通过手术解除腰椎周围组织对脊髓、神经、血管等的压迫。</t>
  </si>
  <si>
    <t>1.跨胸腰节段只收取一次费用。
2.不与“腰椎椎管减压融合内固定费”同时收取。</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</si>
  <si>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</si>
  <si>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</si>
  <si>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</si>
  <si>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</si>
  <si>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t>
  </si>
  <si>
    <t>013315000170001</t>
  </si>
  <si>
    <t>腰椎椎管减压费（复杂）-儿童（加收）</t>
  </si>
  <si>
    <t>013315000180000</t>
  </si>
  <si>
    <t>腰椎椎管减压融合内固定费（常规）</t>
  </si>
  <si>
    <t>通过手术解除腰椎周围组织对脊髓、神经、血管等的压迫，重建稳定。</t>
  </si>
  <si>
    <t>1.跨胸腰节段只收取一次费用。
2.不与“腰椎椎管减压费”同时收取。</t>
  </si>
  <si>
    <t>013315000180001</t>
  </si>
  <si>
    <t>腰椎椎管减压融合内固定费（常规）-儿童（加收）</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</si>
  <si>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</si>
  <si>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</si>
  <si>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</si>
  <si>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</si>
  <si>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013315000190001</t>
  </si>
  <si>
    <t>腰椎椎管减压融合内固定费（复杂）-儿童（加收）</t>
  </si>
  <si>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</si>
  <si>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</si>
  <si>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</si>
  <si>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</si>
  <si>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</si>
  <si>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013315000200001</t>
  </si>
  <si>
    <t>椎间盘切除费-儿童（加收）</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</si>
  <si>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</si>
  <si>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</si>
  <si>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</si>
  <si>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</si>
  <si>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</si>
  <si>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013315000210001</t>
  </si>
  <si>
    <t>椎体成形费-儿童（加收）</t>
  </si>
  <si>
    <t>013315000210100</t>
  </si>
  <si>
    <t>椎体成形费-后凸成形（扩展）</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</si>
  <si>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</si>
  <si>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</si>
  <si>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</si>
  <si>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</si>
  <si>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</si>
  <si>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</si>
  <si>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</si>
  <si>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</si>
  <si>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</si>
  <si>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</si>
  <si>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</si>
  <si>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</si>
  <si>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</si>
  <si>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</si>
  <si>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通过手术切除复杂情形下脊柱肿物。</t>
  </si>
  <si>
    <t>本项目所称“复杂”指：切除节段≥3个椎体、多入路联合、恶性肿瘤根治性切除的情况。</t>
  </si>
  <si>
    <t>013315000240001</t>
  </si>
  <si>
    <t>脊柱肿物切除费（复杂）-儿童（加收）</t>
  </si>
  <si>
    <t>013315000250000</t>
  </si>
  <si>
    <t>骶髂骨盆肿物切除费（常规）</t>
  </si>
  <si>
    <t>通过手术切除骶髂骨盆肿物。</t>
  </si>
  <si>
    <t>013315000250001</t>
  </si>
  <si>
    <t>骶髂骨盆肿物切除费（常规）-儿童（加收）</t>
  </si>
  <si>
    <t>013315000260000</t>
  </si>
  <si>
    <t>骶髂骨盆肿物切除费（复杂）</t>
  </si>
  <si>
    <t>通过手术切除复杂情形下骶髂骨盆肿物。</t>
  </si>
  <si>
    <t>本项目所称“复杂”指：多入路联合、恶性肿瘤根治性切除的情况。</t>
  </si>
  <si>
    <t>013315000260001</t>
  </si>
  <si>
    <t>骶髂骨盆肿物切除费（复杂）-儿童（加收）</t>
  </si>
  <si>
    <t>013315000270000</t>
  </si>
  <si>
    <t>肩胛骨肿物切除费</t>
  </si>
  <si>
    <t>通过手术切除肩胛骨肿物。</t>
  </si>
  <si>
    <t>单侧</t>
  </si>
  <si>
    <t>013315000270001</t>
  </si>
  <si>
    <t>肩胛骨肿物切除费-儿童（加收）</t>
  </si>
  <si>
    <t>013315000270011</t>
  </si>
  <si>
    <t>肩胛骨肿物切除费-功能形态重建（加收）</t>
  </si>
  <si>
    <t>013315000280000</t>
  </si>
  <si>
    <t>锁骨肿物切除费</t>
  </si>
  <si>
    <t>通过手术切除锁骨肿物。</t>
  </si>
  <si>
    <t>013315000280001</t>
  </si>
  <si>
    <t>锁骨肿物切除费-儿童（加收）</t>
  </si>
  <si>
    <t>013315000280011</t>
  </si>
  <si>
    <t>锁骨肿物切除费-功能形态重建（加收）</t>
  </si>
  <si>
    <t>013315000290000</t>
  </si>
  <si>
    <t>肋骨肿物切除费</t>
  </si>
  <si>
    <t>通过手术切除肋骨肿物。</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</si>
  <si>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</si>
  <si>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</si>
  <si>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</si>
  <si>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</si>
  <si>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</si>
  <si>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</si>
  <si>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</si>
  <si>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</si>
  <si>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</si>
  <si>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013315000300001</t>
  </si>
  <si>
    <t>肱骨肿物切除费-儿童（加收）</t>
  </si>
  <si>
    <t>013315000300011</t>
  </si>
  <si>
    <t>肱骨肿物切除费-功能形态重建（加收）</t>
  </si>
  <si>
    <t>013315000310000</t>
  </si>
  <si>
    <t>尺桡骨肿物切除费</t>
  </si>
  <si>
    <t>通过手术切除尺桡骨肿物。</t>
  </si>
  <si>
    <t>013315000310001</t>
  </si>
  <si>
    <t>尺桡骨肿物切除费-儿童（加收）</t>
  </si>
  <si>
    <t>013315000310011</t>
  </si>
  <si>
    <t>尺桡骨肿物切除费-功能形态重建（加收）</t>
  </si>
  <si>
    <t>013315000320000</t>
  </si>
  <si>
    <t>股骨肿物切除费</t>
  </si>
  <si>
    <t>通过手术切除股骨肿物。</t>
  </si>
  <si>
    <t>013315000320001</t>
  </si>
  <si>
    <t>股骨肿物切除费-儿童（加收）</t>
  </si>
  <si>
    <t>013315000320011</t>
  </si>
  <si>
    <t>股骨肿物切除费-功能形态重建（加收）</t>
  </si>
  <si>
    <t>013315000330000</t>
  </si>
  <si>
    <t>髌骨肿物切除费</t>
  </si>
  <si>
    <t>通过手术切除髌骨肿物。</t>
  </si>
  <si>
    <t>013315000330001</t>
  </si>
  <si>
    <t>髌骨肿物切除费-儿童（加收）</t>
  </si>
  <si>
    <t>013315000330011</t>
  </si>
  <si>
    <t>髌骨肿物切除费-功能形态重建（加收）</t>
  </si>
  <si>
    <t>013315000340000</t>
  </si>
  <si>
    <t>胫腓骨肿物切除费</t>
  </si>
  <si>
    <t>通过手术切除胫腓骨肿物。</t>
  </si>
  <si>
    <t>013315000340001</t>
  </si>
  <si>
    <t>胫腓骨肿物切除费-儿童（加收）</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</si>
  <si>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</si>
  <si>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</si>
  <si>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</si>
  <si>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</si>
  <si>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</si>
  <si>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</si>
  <si>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</si>
  <si>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</si>
  <si>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</si>
  <si>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</si>
  <si>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</si>
  <si>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</si>
  <si>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</si>
  <si>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</si>
  <si>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</si>
  <si>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</si>
  <si>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</si>
  <si>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</si>
  <si>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</si>
  <si>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通过手术清除复杂情形下脊柱感染病灶。</t>
  </si>
  <si>
    <t>本项目所称“复杂”指：结核感染、布鲁氏菌感染、多入路联合、清除节段≥3个椎体的情况。</t>
  </si>
  <si>
    <t>013315000370001</t>
  </si>
  <si>
    <t>脊柱感染病灶清除费（复杂）-儿童（加收）</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</si>
  <si>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</si>
  <si>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</si>
  <si>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</si>
  <si>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</si>
  <si>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</si>
  <si>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013315000380001</t>
  </si>
  <si>
    <t>关节感染病灶清除费（常规）-儿童（加收）</t>
  </si>
  <si>
    <t>013315000390000</t>
  </si>
  <si>
    <t>关节感染病灶清除费（复杂）</t>
  </si>
  <si>
    <t>通过手术清除复杂情形下关节感染病灶。</t>
  </si>
  <si>
    <t>本项目所称“复杂”指：假体置换术后感染、结核感染、布鲁氏菌感染的情况。</t>
  </si>
  <si>
    <t>013315000390001</t>
  </si>
  <si>
    <t>关节感染病灶清除费（复杂）-儿童（加收）</t>
  </si>
  <si>
    <t>013315000400000</t>
  </si>
  <si>
    <t>骨感染病灶清除费（常规）</t>
  </si>
  <si>
    <t>通过手术清除骨感染病灶。</t>
  </si>
  <si>
    <t>013315000400001</t>
  </si>
  <si>
    <t>骨感染病灶清除费（常规）-儿童（加收）</t>
  </si>
  <si>
    <t>013315000410000</t>
  </si>
  <si>
    <t>骨感染病灶清除费（复杂）</t>
  </si>
  <si>
    <t>通过手术清除复杂情形下骨感染病灶。</t>
  </si>
  <si>
    <t>本项目所称“复杂”指：结核感染、布鲁氏菌感染、间置物占位的情况。</t>
  </si>
  <si>
    <t>013315000410001</t>
  </si>
  <si>
    <t>骨感染病灶清除费（复杂）-儿童（加收）</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</si>
  <si>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</si>
  <si>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</si>
  <si>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</si>
  <si>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</si>
  <si>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</si>
  <si>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013315000420001</t>
  </si>
  <si>
    <t>脊柱骨折内固定费（常规）-儿童（加收）</t>
  </si>
  <si>
    <t>013315000430000</t>
  </si>
  <si>
    <t>脊柱骨折内固定费（复杂）</t>
  </si>
  <si>
    <t>通过手术对复杂情形下脊柱骨折进行复位和内固定。</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</si>
  <si>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</si>
  <si>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</si>
  <si>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</si>
  <si>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</si>
  <si>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</si>
  <si>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t>
  </si>
  <si>
    <t>013315000440001</t>
  </si>
  <si>
    <t>髋臼骨折内固定费（常规）-儿童（加收）</t>
  </si>
  <si>
    <t>013315000450000</t>
  </si>
  <si>
    <t>髋臼骨折内固定费（复杂）</t>
  </si>
  <si>
    <t>通过手术对复杂情形下髋臼骨折进行复位和内固定。</t>
  </si>
  <si>
    <t>本项目所称“复杂”指：多入路联合的情况。</t>
  </si>
  <si>
    <t>013315000450001</t>
  </si>
  <si>
    <t>髋臼骨折内固定费（复杂）-儿童（加收）</t>
  </si>
  <si>
    <t>013315000460000</t>
  </si>
  <si>
    <t>骨盆骨折内固定费（常规）</t>
  </si>
  <si>
    <t>通过手术对骨盆骨折进行复位和内固定。</t>
  </si>
  <si>
    <t>013315000460001</t>
  </si>
  <si>
    <t>骨盆骨折内固定费（常规）-儿童（加收）</t>
  </si>
  <si>
    <t>013315000470000</t>
  </si>
  <si>
    <t>骨盆骨折内固定费（复杂）</t>
  </si>
  <si>
    <t>通过手术对复杂情形下骨盆骨折进行复位和内固定。</t>
  </si>
  <si>
    <t>本项目所称“复杂”指：多入路联合、骨盆环内固定≥3处的情况。</t>
  </si>
  <si>
    <t>013315000470001</t>
  </si>
  <si>
    <t>骨盆骨折内固定费（复杂）-儿童（加收）</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</si>
  <si>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</si>
  <si>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</si>
  <si>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</si>
  <si>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</si>
  <si>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</si>
  <si>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</si>
  <si>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</si>
  <si>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</si>
  <si>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</si>
  <si>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</si>
  <si>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</si>
  <si>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</si>
  <si>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</si>
  <si>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</si>
  <si>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</si>
  <si>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</si>
  <si>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</si>
  <si>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</si>
  <si>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</si>
  <si>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</si>
  <si>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</si>
  <si>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</si>
  <si>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</si>
  <si>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根</t>
  </si>
  <si>
    <t>013315000500001</t>
  </si>
  <si>
    <t>肋骨骨折内固定费-儿童（加收）</t>
  </si>
  <si>
    <t>013315000500100</t>
  </si>
  <si>
    <t>肋骨骨折内固定费-肋骨切除（扩展）</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</si>
  <si>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</si>
  <si>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</si>
  <si>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</si>
  <si>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</si>
  <si>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</si>
  <si>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</si>
  <si>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</si>
  <si>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</si>
  <si>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通过手术对复杂情形下脊柱畸形进行矫正。</t>
  </si>
  <si>
    <t>本项目所称“复杂”指：全椎体切除、椎弓根截骨、后凸或侧凸大于90°、固定节段≥10个椎体、骨盆固定的情况。</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</si>
  <si>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</si>
  <si>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</si>
  <si>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</si>
  <si>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</si>
  <si>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</si>
  <si>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</si>
  <si>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013315000530001</t>
  </si>
  <si>
    <t>高肩胛症矫形费-儿童（加收）</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</si>
  <si>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</si>
  <si>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</si>
  <si>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</si>
  <si>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</si>
  <si>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</si>
  <si>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</si>
  <si>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</si>
  <si>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</si>
  <si>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</si>
  <si>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</si>
  <si>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</si>
  <si>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</si>
  <si>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013315000550001</t>
  </si>
  <si>
    <t>截骨矫形费（肢体）-儿童（加收）</t>
  </si>
  <si>
    <t>013315000560000</t>
  </si>
  <si>
    <t>截骨矫形费（手/足）</t>
  </si>
  <si>
    <t>通过手术截断手/足骨组织并矫正畸形。</t>
  </si>
  <si>
    <t>单侧手、足可分别计价收费。</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</si>
  <si>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</si>
  <si>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</si>
  <si>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</si>
  <si>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</si>
  <si>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</si>
  <si>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</si>
  <si>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</si>
  <si>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013315000570001</t>
  </si>
  <si>
    <t>指/趾畸形矫正费-儿童（加收）</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</si>
  <si>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</si>
  <si>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</si>
  <si>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</si>
  <si>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</si>
  <si>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</si>
  <si>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</si>
  <si>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</si>
  <si>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</si>
  <si>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</si>
  <si>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</si>
  <si>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</si>
  <si>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</si>
  <si>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013315000590001</t>
  </si>
  <si>
    <t>骨延长费-儿童（加收）</t>
  </si>
  <si>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</si>
  <si>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</si>
  <si>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</si>
  <si>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</si>
  <si>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</si>
  <si>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</si>
  <si>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</si>
  <si>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</si>
  <si>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调整内外固定装置或假体组件。</t>
  </si>
  <si>
    <t>所定价格涵盖消毒、调整、复位、固定、处理用物等步骤所需的人力资源和基本物质资源消耗。</t>
  </si>
  <si>
    <t>部位·次</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</si>
  <si>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</si>
  <si>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</si>
  <si>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</si>
  <si>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</si>
  <si>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</si>
  <si>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</si>
  <si>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</si>
  <si>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所定价格涵盖手术计划、术区准备、消毒、切开、取出、止血、引流、缝合、处理用物等步骤所需的人力资源和基本物质资源消耗。</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</si>
  <si>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</si>
  <si>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</si>
  <si>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</si>
  <si>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</si>
  <si>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</si>
  <si>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</si>
  <si>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013315000630001</t>
  </si>
  <si>
    <t>骨坏死减压费-儿童（加收）</t>
  </si>
  <si>
    <t>013315000640000</t>
  </si>
  <si>
    <t>取骨费</t>
  </si>
  <si>
    <t>通过手术切取骨/软骨组织。</t>
  </si>
  <si>
    <t>所定价格涵盖手术计划、术区准备、消毒、切开、取骨、止血、引流、缝合、处理用物等步骤所需的人力资源和基本物质资源消耗。</t>
  </si>
  <si>
    <t>013315000640001</t>
  </si>
  <si>
    <t>取骨费-儿童（加收）</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</si>
  <si>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</si>
  <si>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</si>
  <si>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</si>
  <si>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</si>
  <si>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义肢装配不按此收费。</t>
  </si>
  <si>
    <t>013315000650001</t>
  </si>
  <si>
    <t>手/足移植费-儿童（加收）</t>
  </si>
  <si>
    <t>013315000650100</t>
  </si>
  <si>
    <t>手/足移植费-异种肢体（扩展）</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</si>
  <si>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</si>
  <si>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</si>
  <si>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</si>
  <si>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</si>
  <si>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</si>
  <si>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</si>
  <si>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</si>
  <si>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</si>
  <si>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</si>
  <si>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</si>
  <si>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</si>
  <si>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</si>
  <si>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013315000670001</t>
  </si>
  <si>
    <t>指/趾再造费（拇指）-儿童（加收）</t>
  </si>
  <si>
    <t>013315000680000</t>
  </si>
  <si>
    <t>指/趾再造费（其他）</t>
  </si>
  <si>
    <t>通过手术再造缺损的手指/足趾。</t>
  </si>
  <si>
    <t>所定价格涵盖手术计划、术区准备、消毒、切开、重建、固定、止血、引流、缝合、处理用物等步骤所需的人力资源和基本物质资源消耗。</t>
  </si>
  <si>
    <t>013315000680001</t>
  </si>
  <si>
    <t>指/趾再造费（其他）-儿童（加收）</t>
  </si>
  <si>
    <t>013315000690000</t>
  </si>
  <si>
    <t>断指/趾再植费</t>
  </si>
  <si>
    <t>通过手术再植离断的手指/脚趾。</t>
  </si>
  <si>
    <t>013315000690001</t>
  </si>
  <si>
    <t>断指/趾再植费-儿童（加收）</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</si>
  <si>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</si>
  <si>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</si>
  <si>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</si>
  <si>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</si>
  <si>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</si>
  <si>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</si>
  <si>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</si>
  <si>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</si>
  <si>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</si>
  <si>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</si>
  <si>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</si>
  <si>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t>截肢费（常规）-儿童（加收）</t>
  </si>
  <si>
    <t>013315000720000</t>
  </si>
  <si>
    <t>截肢费（复杂）</t>
  </si>
  <si>
    <t>通过手术切除复杂情形下病损肢体。</t>
  </si>
  <si>
    <t>本项目所称“复杂”指：半骨盆截肢、髋关节离断、肩关节离断的情况。</t>
  </si>
  <si>
    <t>013315000720001</t>
  </si>
  <si>
    <t>截肢费（复杂）-儿童（加收）</t>
  </si>
  <si>
    <t>013315000730000</t>
  </si>
  <si>
    <t>截指/趾费</t>
  </si>
  <si>
    <t>通过手术切除病损手指/脚趾。</t>
  </si>
  <si>
    <t>013315000730001</t>
  </si>
  <si>
    <t>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</si>
  <si>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</si>
  <si>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</si>
  <si>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</si>
  <si>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</si>
  <si>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</si>
  <si>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</si>
  <si>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</si>
  <si>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</si>
  <si>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通过手术清理大关节。</t>
  </si>
  <si>
    <t>013315000750001</t>
  </si>
  <si>
    <t>关节清理费（大关节）-儿童（加收）</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</si>
  <si>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</si>
  <si>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</si>
  <si>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</si>
  <si>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</si>
  <si>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</si>
  <si>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</si>
  <si>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</si>
  <si>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</si>
  <si>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</si>
  <si>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通过手术清理、修复、重建大关节结构。</t>
  </si>
  <si>
    <t>同一关节不得同时收取“关节清理费（大关节）”。</t>
  </si>
  <si>
    <t>013315000770001</t>
  </si>
  <si>
    <t>关节修复重建费（大关节）-儿童（加收）</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</si>
  <si>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</si>
  <si>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</si>
  <si>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</si>
  <si>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</si>
  <si>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</si>
  <si>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</si>
  <si>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</si>
  <si>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</si>
  <si>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</si>
  <si>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</si>
  <si>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</si>
  <si>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</si>
  <si>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</si>
  <si>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</si>
  <si>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</si>
  <si>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</si>
  <si>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</si>
  <si>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</si>
  <si>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</si>
  <si>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</si>
  <si>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</si>
  <si>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</si>
  <si>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</si>
  <si>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</si>
  <si>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</si>
  <si>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</si>
  <si>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</si>
  <si>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</si>
  <si>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通过手术对于大关节脱位进行切开复位和内固定。</t>
  </si>
  <si>
    <t>013315000820001</t>
  </si>
  <si>
    <t>关节脱位内固定费（大关节）-儿童（加收）</t>
  </si>
  <si>
    <t>013315000830000</t>
  </si>
  <si>
    <t>关节松解费（小关节）</t>
  </si>
  <si>
    <t>通过手术松解小关节。</t>
  </si>
  <si>
    <t>所定价格涵盖手术计划、术区准备、消毒、切开、探查、松解、切除、止血、引流、缝合、处理用物等步骤所需的人力资源和基本物质资源消耗。</t>
  </si>
  <si>
    <t>缩窄性腱鞘炎切开术三级、二级、一级医院分别减收510元、460元、360元</t>
  </si>
  <si>
    <t>013315000830001</t>
  </si>
  <si>
    <t>关节松解费（小关节）-儿童（加收）</t>
  </si>
  <si>
    <t>013315000840000</t>
  </si>
  <si>
    <t>关节松解费（大关节）</t>
  </si>
  <si>
    <t>通过手术松解大关节。</t>
  </si>
  <si>
    <t>013315000840001</t>
  </si>
  <si>
    <t>关节松解费（大关节）-儿童（加收）</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</si>
  <si>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</si>
  <si>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</si>
  <si>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</si>
  <si>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</si>
  <si>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</si>
  <si>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</si>
  <si>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</si>
  <si>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</si>
  <si>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通过手术对无法进行重建的大关节进行融合。</t>
  </si>
  <si>
    <t>013315000860001</t>
  </si>
  <si>
    <t>关节融合费（大关节）-儿童（加收）</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</si>
  <si>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</si>
  <si>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</si>
  <si>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</si>
  <si>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</si>
  <si>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013315000870001</t>
  </si>
  <si>
    <t>人工关节置换费（小关节）-儿童（加收）</t>
  </si>
  <si>
    <t>013315000870011</t>
  </si>
  <si>
    <t>人工关节置换费（小关节）-关节翻修（加收）</t>
  </si>
  <si>
    <t>013315000880000</t>
  </si>
  <si>
    <t>人工关节置换费（大关节）</t>
  </si>
  <si>
    <t>013315000880001</t>
  </si>
  <si>
    <t>人工关节置换费（大关节）-儿童（加收）</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</si>
  <si>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</si>
  <si>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</si>
  <si>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</si>
  <si>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</si>
  <si>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</si>
  <si>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</si>
  <si>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</si>
  <si>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</si>
  <si>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</si>
  <si>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</si>
  <si>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</si>
  <si>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</si>
  <si>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</si>
  <si>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</si>
  <si>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</si>
  <si>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</si>
  <si>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</si>
  <si>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</si>
  <si>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</si>
  <si>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</si>
  <si>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t>骨骺移植费-儿童（加收）</t>
  </si>
  <si>
    <t>013315000920000</t>
  </si>
  <si>
    <t>骨骺固定费</t>
  </si>
  <si>
    <t>通过手术固定病损骨骺。</t>
  </si>
  <si>
    <t>所定价格涵盖手术计划、术区准备、消毒、剥离、固定、止血、引流、缝合、处理用物等步骤所需的人力资源和基本物质资源消耗。</t>
  </si>
  <si>
    <t>013315000920001</t>
  </si>
  <si>
    <t>骨骺固定费-儿童（加收）</t>
  </si>
  <si>
    <t>013315000920100</t>
  </si>
  <si>
    <t>骨骺固定费-先天性巨指骺闭合（扩展）</t>
  </si>
  <si>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</si>
  <si>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</si>
  <si>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</si>
  <si>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</si>
  <si>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</si>
  <si>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013315000930001</t>
  </si>
  <si>
    <t>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</si>
  <si>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</si>
  <si>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</si>
  <si>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</si>
  <si>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</si>
  <si>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单个涉及血管、神经、肌腱损伤的伤口内，其血管、神经、肌腱修复费用不得超过断肢（指/趾）再植术的价格。</t>
  </si>
  <si>
    <t>013315000940001</t>
  </si>
  <si>
    <t>肢体神经修复费-儿童（加收）</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</si>
  <si>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</si>
  <si>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</si>
  <si>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</si>
  <si>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</si>
  <si>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</si>
  <si>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t>肢体血管吻合费-儿童（加收）</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</si>
  <si>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</si>
  <si>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</si>
  <si>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</si>
  <si>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</si>
  <si>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</si>
  <si>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</si>
  <si>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</si>
  <si>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</si>
  <si>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通过手术切取肌腱/肌肉。</t>
  </si>
  <si>
    <t>所定价格涵盖手术计划、术区准备、消毒、切取、止血、引流、缝合、处理用物等步骤所需的人力资源和基本物质资源消耗。</t>
  </si>
  <si>
    <t>013315000970001</t>
  </si>
  <si>
    <t>肌腱/肌肉切取费-儿童（加收）</t>
  </si>
  <si>
    <t>013315000980000</t>
  </si>
  <si>
    <t>肌腱/肌肉松解费</t>
  </si>
  <si>
    <t>通过手术松解粘连的肌腱/肌肉。</t>
  </si>
  <si>
    <t>所定价格涵盖手术计划、术区准备、消毒、切开、松解、止血、引流、缝合、处理用物等步骤所需的人力资源和基本物质资源消耗。</t>
  </si>
  <si>
    <t>013315000980001</t>
  </si>
  <si>
    <t>肌腱/肌肉松解费-儿童（加收）</t>
  </si>
  <si>
    <t>013315000990000</t>
  </si>
  <si>
    <t>肢体肌腱修复费</t>
  </si>
  <si>
    <t>通过手术修复吻合肢体肌腱韧带。</t>
  </si>
  <si>
    <t>013315000990001</t>
  </si>
  <si>
    <t>肢体肌腱修复费-儿童（加收）</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</si>
  <si>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</si>
  <si>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</si>
  <si>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</si>
  <si>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</si>
  <si>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</si>
  <si>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</si>
  <si>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</si>
  <si>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</si>
  <si>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</si>
  <si>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</si>
  <si>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</si>
  <si>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</si>
  <si>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</si>
  <si>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</si>
  <si>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</si>
  <si>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</si>
  <si>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2.腱鞘囊肿（拇囊炎）切除术三级、二级、一级医院分别减收560元、500元、400元。</t>
  </si>
  <si>
    <t>013315001020001</t>
  </si>
  <si>
    <t>深层软组织病灶切除费（常规）-儿童（加收）</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</si>
  <si>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</si>
  <si>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</si>
  <si>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</si>
  <si>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</si>
  <si>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013315001030001</t>
  </si>
  <si>
    <t>深层软组织病灶切除费（复杂）-儿童（加收）</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</si>
  <si>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</si>
  <si>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</si>
  <si>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</si>
  <si>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</si>
  <si>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</si>
  <si>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013315001040001</t>
  </si>
  <si>
    <t>筋膜间室综合征切开减压费-儿童（加收）</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</si>
  <si>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</si>
  <si>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</si>
  <si>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</si>
  <si>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</si>
  <si>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</si>
  <si>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t>胸廓出口综合征手术费-儿童（加收）</t>
  </si>
  <si>
    <t>使用说明：
1.本表以骨骼肌肉系统为重点，按照骨骼肌肉系统相关主要环节的服务产出设立医疗服务价格项目。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销售。
7.手术类项目服务对象为儿童时，统一落实儿童加收政策，加收比例为20%。“儿童”指6周岁及以下，周岁的计算方法以法律的相关规定为准。
8.“颅颈交界区”，指颅骨枕部与寰枢椎部位区域。
9.“大关节”，指肢体肩关节、肘关节、腕关节、髋关节、膝关节、踝关节；“小关节”，指手足部关节等其他局限性关节。
10.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11.项目涉及的椎间盘镜、关节镜等常规内镜下手术已包含在价格构成中，医疗机构在开展相关操作时，执行与开放手术相同的价格标准。
12.“异种肢体”，指不摘自人体的肢体，包括但不限于动物肢体、机械肢体、以及3D打印等技术人工制造的肢体。
13.价格构成中所称的“穿刺”为主项操作涉及的必要穿刺技术，价格构成中的穿刺操作不可收取相关费用；独立穿刺项目可按相应治疗价格项目收取。
14.涉及“包括……”“…… 等”的，属于开放型表述，所指对象不仅局限于表述中列明的事项，也包括未列明的同类事项。</t>
  </si>
  <si>
    <t>附件2</t>
  </si>
  <si>
    <t>泰安市产科类医疗服务价格项目表</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</si>
  <si>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</si>
  <si>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</si>
  <si>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</si>
  <si>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</si>
  <si>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</si>
  <si>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</si>
  <si>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</si>
  <si>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</si>
  <si>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</si>
  <si>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</si>
  <si>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</si>
  <si>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</si>
  <si>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</si>
  <si>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</si>
  <si>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</si>
  <si>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</si>
  <si>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</si>
  <si>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</si>
  <si>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</si>
  <si>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</si>
  <si>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</si>
  <si>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</si>
  <si>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r>
      <rPr>
        <sz val="12"/>
        <color theme="1"/>
        <rFont val="宋体"/>
        <charset val="134"/>
      </rPr>
      <t>所定价格涵盖观察产妇生命体征、宫缩及宫口扩张情况、监测胎心、判断产程进展、记录产程过程，给予相应的安抚、指导，根据需要采取干预措施，</t>
    </r>
    <r>
      <rPr>
        <sz val="12"/>
        <color theme="1"/>
        <rFont val="宋体"/>
        <charset val="134"/>
        <scheme val="major"/>
      </rPr>
      <t>必要时行人工破膜</t>
    </r>
    <r>
      <rPr>
        <sz val="12"/>
        <color theme="1"/>
        <rFont val="宋体"/>
        <charset val="134"/>
      </rPr>
      <t>等所需的人力资源和基本物质资源消耗。</t>
    </r>
  </si>
  <si>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</si>
  <si>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</si>
  <si>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</si>
  <si>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</si>
  <si>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</si>
  <si>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</si>
  <si>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</si>
  <si>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</si>
  <si>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</si>
  <si>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</si>
  <si>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</si>
  <si>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</si>
  <si>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</si>
  <si>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</si>
  <si>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</si>
  <si>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</si>
  <si>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</si>
  <si>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</si>
  <si>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</si>
  <si>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</si>
  <si>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</si>
  <si>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</si>
  <si>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</si>
  <si>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</si>
  <si>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</si>
  <si>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</si>
  <si>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</si>
  <si>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</si>
  <si>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</si>
  <si>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</si>
  <si>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</si>
  <si>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</si>
  <si>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</si>
  <si>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</si>
  <si>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</si>
  <si>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小时</t>
  </si>
  <si>
    <t>以2小时为基价，超过2小时每增加1小时加收280元。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</si>
  <si>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</si>
  <si>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</si>
  <si>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</si>
  <si>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</si>
  <si>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自主定价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</si>
  <si>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</si>
  <si>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</si>
  <si>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</si>
  <si>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</si>
  <si>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</si>
  <si>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</si>
  <si>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</si>
  <si>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</si>
  <si>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</si>
  <si>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</si>
  <si>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</si>
  <si>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</si>
  <si>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</si>
  <si>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</si>
  <si>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</si>
  <si>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</si>
  <si>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</si>
  <si>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</si>
  <si>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</si>
  <si>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</si>
  <si>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</si>
  <si>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</si>
  <si>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</si>
  <si>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</si>
  <si>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</si>
  <si>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</si>
  <si>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</si>
  <si>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</si>
  <si>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</si>
  <si>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</si>
  <si>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</si>
  <si>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</si>
  <si>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</si>
  <si>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</si>
  <si>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</si>
  <si>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</si>
  <si>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</si>
  <si>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</si>
  <si>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</si>
  <si>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</si>
  <si>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</si>
  <si>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</si>
  <si>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</si>
  <si>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</si>
  <si>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</si>
  <si>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</si>
  <si>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</si>
  <si>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</si>
  <si>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</si>
  <si>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</si>
  <si>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</si>
  <si>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</si>
  <si>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</si>
  <si>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</si>
  <si>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</si>
  <si>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</si>
  <si>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</si>
  <si>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</si>
  <si>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</si>
  <si>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</si>
  <si>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</si>
  <si>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</si>
  <si>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</si>
  <si>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</si>
  <si>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</si>
  <si>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</si>
  <si>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</si>
  <si>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</si>
  <si>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</si>
  <si>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</si>
  <si>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</si>
  <si>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</si>
  <si>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</si>
  <si>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</si>
  <si>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</si>
  <si>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</si>
  <si>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</si>
  <si>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</si>
  <si>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</si>
  <si>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</si>
  <si>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</si>
  <si>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</si>
  <si>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</si>
  <si>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</si>
  <si>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</si>
  <si>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</si>
  <si>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</si>
  <si>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</si>
  <si>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</si>
  <si>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</si>
  <si>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</si>
  <si>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</si>
  <si>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</si>
  <si>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</si>
  <si>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</si>
  <si>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r>
      <rPr>
        <sz val="12"/>
        <rFont val="宋体"/>
        <charset val="134"/>
        <scheme val="minor"/>
      </rPr>
      <t>使用说明：
1.本表以产科为重点、按照孕产相关主要环节的服务产出设立医疗服务价格项目。
2.所定价格属于政府指导价为最高限价，下浮不限。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7.计价单位“胎/次”，指每胎每次。
8.涉及“复杂”“特殊”等内涵未尽的表述，除本表中已明确的情形外，医院实践中按照“特殊”“复杂”情形计费的，应以国家级技术规范、临床指南或专家共识中的明确定性为前提，下同。
9.价格构成中所称的“穿刺”为主项操作涉及的必要穿刺技术。</t>
    </r>
    <r>
      <rPr>
        <sz val="12"/>
        <color theme="1"/>
        <rFont val="宋体"/>
        <charset val="134"/>
        <scheme val="minor"/>
      </rPr>
      <t>价格构成中所称的“定位”为表面穿刺位置的定位，不含“影像学引导”等辅助设备引导定位费用。</t>
    </r>
    <r>
      <rPr>
        <sz val="12"/>
        <rFont val="宋体"/>
        <charset val="134"/>
        <scheme val="minor"/>
      </rPr>
      <t xml:space="preserve">
10.涉及“包括……”“……等”的，属于开放型表述，所指对象不仅局限于表述中列明的事项，也包括未列明的同类事项。
11.“内镜下辅助操作”，指涉及内镜下的辅助操作，包括但不限于腹腔镜、宫腔镜、胎儿镜、羊膜镜等各类内镜，统一按“内镜下辅助操作”加收。</t>
    </r>
  </si>
  <si>
    <t>附件3</t>
  </si>
  <si>
    <t>泰安市超声检查类医疗服务价格项目表</t>
  </si>
  <si>
    <t>价格（元）</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</si>
  <si>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</si>
  <si>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</si>
  <si>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</si>
  <si>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</si>
  <si>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</si>
  <si>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</si>
  <si>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</si>
  <si>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</si>
  <si>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</si>
  <si>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t>B型超声检查-床旁检查(加收)</t>
  </si>
  <si>
    <t>012302020010011</t>
  </si>
  <si>
    <t>B型超声检查-腔内检查(加收)</t>
  </si>
  <si>
    <t>012302020010021</t>
  </si>
  <si>
    <t>B型超声检查-立体成像(加收)</t>
  </si>
  <si>
    <t>012302020010031</t>
  </si>
  <si>
    <t xml:space="preserve">B型超声检查-排卵监测(减收) </t>
  </si>
  <si>
    <t>012302020010100</t>
  </si>
  <si>
    <t>B型超声检查-人工智能辅助诊断(扩展)</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</si>
  <si>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</si>
  <si>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</si>
  <si>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</si>
  <si>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</si>
  <si>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</si>
  <si>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012302050010001</t>
  </si>
  <si>
    <t>多普勒检查（周围血管）-床旁检查（加收）</t>
  </si>
  <si>
    <t>012302050010100</t>
  </si>
  <si>
    <t>多普勒检查（周围血管）-人工智能辅助诊断（扩展）</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</si>
  <si>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</si>
  <si>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</si>
  <si>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</si>
  <si>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</si>
  <si>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</si>
  <si>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012302050020001</t>
  </si>
  <si>
    <t>多普勒检查（颅内血管）-床旁检查（加收）</t>
  </si>
  <si>
    <t>012302050020011</t>
  </si>
  <si>
    <t>多普勒检查（颅内血管）-特殊方式检查（加收）</t>
  </si>
  <si>
    <t>012302050020100</t>
  </si>
  <si>
    <t>多普勒检查（颅内血管）-人工智能辅助诊断（扩展）</t>
  </si>
  <si>
    <t>012302050021100</t>
  </si>
  <si>
    <t>多普勒检查（颅内血管）-栓子监测（扩展）</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</si>
  <si>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</si>
  <si>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</si>
  <si>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</si>
  <si>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</si>
  <si>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</si>
  <si>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</si>
  <si>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</si>
  <si>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</si>
  <si>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</si>
  <si>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</si>
  <si>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彩色多普勒超声检查（常规）-排卵监测（减收）</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</si>
  <si>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</si>
  <si>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</si>
  <si>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</si>
  <si>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</si>
  <si>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</si>
  <si>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</si>
  <si>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</si>
  <si>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</si>
  <si>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</si>
  <si>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</si>
  <si>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</si>
  <si>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</si>
  <si>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</si>
  <si>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</si>
  <si>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</si>
  <si>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t>
  </si>
  <si>
    <t>012302030030001</t>
  </si>
  <si>
    <t>彩色多普勒超声检查（血管）-床旁检查（加收）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</si>
  <si>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</si>
  <si>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</si>
  <si>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</si>
  <si>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</si>
  <si>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</si>
  <si>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</si>
  <si>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</si>
  <si>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</si>
  <si>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012302030040100</t>
  </si>
  <si>
    <t>彩色多普勒超声检查（弹性成像）-人工智能辅助诊断（扩展）</t>
  </si>
  <si>
    <t>012302030050000</t>
  </si>
  <si>
    <t>彩色多普勒超声检查（胎儿）</t>
  </si>
  <si>
    <t>通过彩色多普勒超声技术，对胎儿进行超声成像及诊断。</t>
  </si>
  <si>
    <t>胎·次</t>
  </si>
  <si>
    <t>012302030050001</t>
  </si>
  <si>
    <t>彩色多普勒超声检查（胎儿）-床旁检查（加收）</t>
  </si>
  <si>
    <t>012302030050011</t>
  </si>
  <si>
    <t>彩色多普勒超声检查（胎儿）-腔内检查（加收）</t>
  </si>
  <si>
    <t>012302030050100</t>
  </si>
  <si>
    <t>彩色多普勒超声检查（胎儿）-人工智能辅助诊断（扩展）</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</si>
  <si>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</si>
  <si>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</si>
  <si>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</si>
  <si>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</si>
  <si>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</si>
  <si>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</si>
  <si>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</si>
  <si>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</si>
  <si>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</si>
  <si>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</si>
  <si>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</si>
  <si>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</si>
  <si>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</si>
  <si>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</si>
  <si>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</si>
  <si>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</si>
  <si>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</si>
  <si>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</si>
  <si>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</si>
  <si>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</si>
  <si>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</si>
  <si>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</si>
  <si>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</si>
  <si>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</si>
  <si>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</si>
  <si>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</si>
  <si>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</si>
  <si>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</si>
  <si>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</si>
  <si>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</si>
  <si>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使用说明：
1.本表以超声检查为重点，按检查方式的服务产出设立价格项目
2.所定价格属于政府指导价为最高限价，下浮不限。
3.“价格构成”，指项目价格应涵盖的各类资源消耗，用于确定计价单元的边界，不应作为临床技术标准理解，不是实际操作方式、路径、步骤、程序的强制性要求。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7.“床旁检查”，指因患者病情危重或无法自行前往检查科室，由检查科室人员移动设备至患者病床旁进行检查。
8.“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9.“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10.“对比剂”含药品及非药品类对比剂，非药品类对比剂包含在价格构成中，药品类对比剂按药品管理收费。
11.对比分析类检查类项目，可按照实际检查次数收费，例如胆囊和胆道收缩功能检查、膀胱残余尿量检查等，可在出具报告时体现两次检查的不同结论。
12.“人工智能辅助诊断”是指应用人工智能技术辅助进行的超声检查诊断，不得与主项目同时收费。
13.涉及“包括……”“……等”的，属于开放型表述，所指对象不仅局限于表述中列明的事项，也包括未列明的同类事项。
14.术中需行各类超声检查的，按本表中相应项目进行收费，各类引导项目拟在辅助操作立项指南中另行立项。
15.超声检查类项目内涵已含图文报告，不得额外收取原2208类图象记录附加收费项目。</t>
  </si>
  <si>
    <t>附件4</t>
  </si>
  <si>
    <t>泰安市废止骨骼肌肉系统类价格项目表</t>
  </si>
  <si>
    <t>项目内涵</t>
  </si>
  <si>
    <t>除外内容</t>
  </si>
  <si>
    <t>三级价格（元）</t>
  </si>
  <si>
    <t>二级价格（元）</t>
  </si>
  <si>
    <t>一级价格（元）</t>
  </si>
  <si>
    <t>说明</t>
  </si>
  <si>
    <t>骨密度测定</t>
  </si>
  <si>
    <t>每个部位</t>
  </si>
  <si>
    <t>石膏固定术(小)</t>
  </si>
  <si>
    <t xml:space="preserve">包括前臂石膏托，管型及小腿“U”型石膏 </t>
  </si>
  <si>
    <t>石膏</t>
  </si>
  <si>
    <t>石膏固定术(中)</t>
  </si>
  <si>
    <t>包括石膏托，上肢管型石膏</t>
  </si>
  <si>
    <t>石膏固定术(大)</t>
  </si>
  <si>
    <t>包括下肢管型石膏，胸肩石膏、石膏背心</t>
  </si>
  <si>
    <t>石膏固定术(特大)</t>
  </si>
  <si>
    <t>包括髋人字石膏，石膏床</t>
  </si>
  <si>
    <t>331523011</t>
  </si>
  <si>
    <t>各部位多头带包扎术</t>
  </si>
  <si>
    <t>材料</t>
  </si>
  <si>
    <t>手法牵引复位术</t>
  </si>
  <si>
    <t>331523001c</t>
  </si>
  <si>
    <t>手法牵引复位术（小）</t>
  </si>
  <si>
    <t>331523001b</t>
  </si>
  <si>
    <t>手法牵引复位术（中）</t>
  </si>
  <si>
    <t>331523001a</t>
  </si>
  <si>
    <t>手法牵引复位术（大）</t>
  </si>
  <si>
    <t>331523010</t>
  </si>
  <si>
    <t>石膏拆除术</t>
  </si>
  <si>
    <t>包括石膏修补</t>
  </si>
  <si>
    <t>胸骨牵引术</t>
  </si>
  <si>
    <t>包括胸骨骨折及多根肋骨双骨折引起的链枷胸的治疗</t>
  </si>
  <si>
    <t>骨骼牵引术</t>
  </si>
  <si>
    <t xml:space="preserve">次 </t>
  </si>
  <si>
    <t>每天收8元</t>
  </si>
  <si>
    <t>颅骨牵引术</t>
  </si>
  <si>
    <t>颅骨头环牵引术</t>
  </si>
  <si>
    <t>皮肤牵引术</t>
  </si>
  <si>
    <t>每天收4元</t>
  </si>
  <si>
    <t>颈椎侧方入路枢椎齿突切除术</t>
  </si>
  <si>
    <t>后入路环枢椎植骨融合术</t>
  </si>
  <si>
    <t>不含取骨</t>
  </si>
  <si>
    <t>后入路环枢减压植骨融合固定术</t>
  </si>
  <si>
    <t>包括环椎后弓切除减压，枢椎板切除减压植骨固定</t>
  </si>
  <si>
    <t xml:space="preserve"> </t>
  </si>
  <si>
    <t>后入路枢环枕融合植骨固定术</t>
  </si>
  <si>
    <t>不含枕骨大孔扩大及环椎后弓减压</t>
  </si>
  <si>
    <t>增加枕骨大孔扩大及环枕后弓减压时加收735元；植骨固定加收245元</t>
  </si>
  <si>
    <t>331501027</t>
  </si>
  <si>
    <t>环枢椎侧块螺钉内固定术</t>
  </si>
  <si>
    <t>包括前路或后路</t>
  </si>
  <si>
    <t>　</t>
  </si>
  <si>
    <t>颈椎钩椎关节切除术</t>
  </si>
  <si>
    <t>不含植骨</t>
  </si>
  <si>
    <t>椎管扩大成形术</t>
  </si>
  <si>
    <t>椎管扩大减压术</t>
  </si>
  <si>
    <t>含全椎板切除；包括多节段椎管狭窄减压</t>
  </si>
  <si>
    <t>每节</t>
  </si>
  <si>
    <t>每增一节经根管减压加收245元</t>
  </si>
  <si>
    <t>颈椎间盘切除椎间植骨融合术</t>
  </si>
  <si>
    <t>颈椎体次全切除植骨融合术</t>
  </si>
  <si>
    <t>脊柱椎间融合器植入植骨融合术</t>
  </si>
  <si>
    <t>含脊髓神经根松解、椎板切除减压、脊髓探查、骨折切开复位</t>
  </si>
  <si>
    <t>胸椎融合术</t>
  </si>
  <si>
    <t>包括腰椎间盘融合术</t>
  </si>
  <si>
    <t>如需行椎体后缘减压术应加收245元</t>
  </si>
  <si>
    <t>胸椎腰椎前路内固定术</t>
  </si>
  <si>
    <t>包括胸椎腰椎后路，颈椎前后路；含脊髓神经根松解、间盘摘除、钩椎关节切除、脊髓探查、骨折切开复位</t>
  </si>
  <si>
    <t>胸椎横突椎板植骨融合术</t>
  </si>
  <si>
    <t>不含椎板切除减压</t>
  </si>
  <si>
    <t>经胸腹联合切口胸椎间盘切除术</t>
  </si>
  <si>
    <t>椎间孔镜下椎间孔扩大成形术</t>
  </si>
  <si>
    <t>透视定位。消毒，铺巾，局麻，椎间孔方向穿刺，插入导丝，皮肤切口，沿导丝依次置入软组织扩张管，依次在导杆引导下环锯或骨钻去除骨性增生结构，置入工作通道。镜下清理椎间孔残余骨性增生、肥厚黄韧带等组织。操作完成，止血，拔出通道，缝合，包扎</t>
  </si>
  <si>
    <t>腰椎滑脱植骨融合术</t>
  </si>
  <si>
    <t>含前入路植骨融合</t>
  </si>
  <si>
    <t>腰椎滑脱椎弓根螺钉固定植骨融合术</t>
  </si>
  <si>
    <t>包括脊柱滑脱复位内固定</t>
  </si>
  <si>
    <t>如需行椎板切除减压间盘摘除加收288元</t>
  </si>
  <si>
    <t>腰椎横突间融合术</t>
  </si>
  <si>
    <t>斜外侧入路椎间融合术</t>
  </si>
  <si>
    <t>透视定位。消毒，铺巾，切开皮肤，逐层切开及钝性分离腹壁肌肉，腹膜外到达椎体前外侧，置入微创通道或专用拉钩。切除椎间盘并处理椎间隙，打入植好骨的融合器。操作完成，止血，拔出通道，缝合，无菌敷料包扎</t>
  </si>
  <si>
    <t>经皮椎间盘吸引术</t>
  </si>
  <si>
    <t>不含定位</t>
  </si>
  <si>
    <t>331501056</t>
  </si>
  <si>
    <t>经皮穿刺颈腰椎间盘切除术</t>
  </si>
  <si>
    <t>每节间盘</t>
  </si>
  <si>
    <t>不含造影、超声定位</t>
  </si>
  <si>
    <t>腰椎间盘突出摘除术</t>
  </si>
  <si>
    <t>含椎板开窗间盘切除；不含极外侧突出</t>
  </si>
  <si>
    <t>每增加一节加收245元</t>
  </si>
  <si>
    <t>后路腰椎间盘镜椎间盘髓核摘除术(MED)</t>
  </si>
  <si>
    <t>腰椎间盘镜下纤维环缝合术</t>
  </si>
  <si>
    <t>纤维环缝合器</t>
  </si>
  <si>
    <t>颈椎间盘切除术</t>
  </si>
  <si>
    <t>腰椎间盘极外侧突出摘除术</t>
  </si>
  <si>
    <t>不含一般的腰间盘突出</t>
  </si>
  <si>
    <t>经皮椎体成形术</t>
  </si>
  <si>
    <t>包括髓核成形术</t>
  </si>
  <si>
    <t>每增加一椎体加收840元</t>
  </si>
  <si>
    <t>人工椎体置换术</t>
  </si>
  <si>
    <t>包括颈、胸、腰椎体置换</t>
  </si>
  <si>
    <t>人工椎体</t>
  </si>
  <si>
    <t>人工椎间盘植入术</t>
  </si>
  <si>
    <t>人工间盘</t>
  </si>
  <si>
    <t>经口咽部环枢椎肿瘤切除术</t>
  </si>
  <si>
    <t>植骨内固定加收613元</t>
  </si>
  <si>
    <t>颈3—7椎体肿瘤切除术(前入路)</t>
  </si>
  <si>
    <t>颈1—7椎板肿瘤切除术(后入路)</t>
  </si>
  <si>
    <t>胸椎肿瘤切除术</t>
  </si>
  <si>
    <t>胸椎椎板及附件肿瘤切除术</t>
  </si>
  <si>
    <t>前路腰椎肿瘤切除术</t>
  </si>
  <si>
    <t>包括后路,不含植骨</t>
  </si>
  <si>
    <t>后路腰椎椎板及附件肿瘤切除术</t>
  </si>
  <si>
    <t>经腹膜后胸膜外胸腰段椎体肿瘤切除术(胸11-腰2)</t>
  </si>
  <si>
    <t>经腹膜后腰2-4椎体肿瘤切除术</t>
  </si>
  <si>
    <t>经腹腰5骶1椎体肿瘤切除术</t>
  </si>
  <si>
    <t>腰骶髂连接部肿瘤切除术</t>
  </si>
  <si>
    <t>髂骨翼肿瘤切除术</t>
  </si>
  <si>
    <t>耻骨与坐骨肿瘤切除术</t>
  </si>
  <si>
    <t>骶骨肿瘤骶骨部分切除术</t>
  </si>
  <si>
    <t>骶骨肿瘤骶骨次全切除术</t>
  </si>
  <si>
    <t>骶骨肿瘤骶骨全切除及骶骨重建术</t>
  </si>
  <si>
    <t>腰骶盆重建内固定术</t>
  </si>
  <si>
    <t>全麻，消毒铺巾，腰骶部后正中切口充分暴露伤椎及上位相邻正常椎体的后方结构，双侧髂后上下棘。探查骨折损伤类型，于腰椎及髂骨透视下安装导针，复位骨折块，植骨，内固定。再次透视。放置负压引流管，逐层关闭伤口</t>
  </si>
  <si>
    <t xml:space="preserve">内固定材料 </t>
  </si>
  <si>
    <t>半骨盆切除术</t>
  </si>
  <si>
    <t>半骨盆切除人工半骨盆置换术</t>
  </si>
  <si>
    <t>不含回输血和脉冲器的使用</t>
  </si>
  <si>
    <t>人工半骨盆、骨水泥及配套设备</t>
  </si>
  <si>
    <t>髋臼肿瘤切除及髋关节融合术</t>
  </si>
  <si>
    <t>包括成形术</t>
  </si>
  <si>
    <t>肩胛骨肿瘤肩胛骨全切除重建术</t>
  </si>
  <si>
    <t>人工关节</t>
  </si>
  <si>
    <t>锁骨肿瘤锁骨全切除术</t>
  </si>
  <si>
    <t>肋骨骨髓病灶清除术</t>
  </si>
  <si>
    <t>含肋骨切除及部分胸改术</t>
  </si>
  <si>
    <t>肱骨肿瘤切除及骨重建术</t>
  </si>
  <si>
    <t>尺桡骨肿瘤切除及骨重建术</t>
  </si>
  <si>
    <t>包括肿瘤切除及管状骨重建</t>
  </si>
  <si>
    <t>骨水泥、接骨板</t>
  </si>
  <si>
    <t>股骨上端肿瘤切除人工股骨头置换术</t>
  </si>
  <si>
    <t>人工股骨头</t>
  </si>
  <si>
    <t>股骨干肿瘤全股骨切除人工股骨置换术</t>
  </si>
  <si>
    <t>人工股骨</t>
  </si>
  <si>
    <t>股骨下段肿瘤刮除骨腔灭活植骨术</t>
  </si>
  <si>
    <t>异体骨(灭活)</t>
  </si>
  <si>
    <t>股骨下段肿瘤切除术</t>
  </si>
  <si>
    <t>灭活再植或异体半关节移植术</t>
  </si>
  <si>
    <t>异体关节(灭活)</t>
  </si>
  <si>
    <t>股骨干肿瘤段切除与重建术</t>
  </si>
  <si>
    <t>髌骨肿瘤截除术</t>
  </si>
  <si>
    <t>包括局部切除</t>
  </si>
  <si>
    <t>胫腓骨肿瘤切除+重建术</t>
  </si>
  <si>
    <t>胫骨上段肿瘤刮除+植骨术</t>
  </si>
  <si>
    <t>包括四肢其他部位</t>
  </si>
  <si>
    <t>掌指骨软骨瘤刮除植骨术</t>
  </si>
  <si>
    <t>每增加一个部位加115元</t>
  </si>
  <si>
    <t>跟骨肿瘤病灶刮除术</t>
  </si>
  <si>
    <t>内生软骨瘤切除术</t>
  </si>
  <si>
    <t>脊椎结核病灶清除术</t>
  </si>
  <si>
    <t>脊椎结核病灶清除+植骨融合术</t>
  </si>
  <si>
    <t>肘腕关节结核病灶清除术</t>
  </si>
  <si>
    <t>包括成型术、游离体摘除、关节松解、关节软骨钻孔、关节成形术</t>
  </si>
  <si>
    <t>骶髂关节结核病灶清除术</t>
  </si>
  <si>
    <t>髋关节结核病灶清除术</t>
  </si>
  <si>
    <t>含关节融合术</t>
  </si>
  <si>
    <t>膝关节结核病灶清除术</t>
  </si>
  <si>
    <t>含加压融合术</t>
  </si>
  <si>
    <t>踝关节结核病灶清除+关节融合术</t>
  </si>
  <si>
    <t>骨髓炎病灶清除术</t>
  </si>
  <si>
    <t>含肌瓣填塞术</t>
  </si>
  <si>
    <t>骨髓炎切开引流灌洗术</t>
  </si>
  <si>
    <t>掌指结核病灶清除术</t>
  </si>
  <si>
    <t>包括跖、趾</t>
  </si>
  <si>
    <t>颈椎骨折脱位手术复位植骨融合内固定术</t>
  </si>
  <si>
    <t>包括颈椎骨折切开复位内固定术</t>
  </si>
  <si>
    <t>胸腰椎骨折切开复位内固定术</t>
  </si>
  <si>
    <t>后方入路切口</t>
  </si>
  <si>
    <t>如需从前侧方入路脊髓前外侧减压手术加收490元</t>
  </si>
  <si>
    <t>髋臼骨折切开复位内固定术</t>
  </si>
  <si>
    <t>骨盆骨折髂内动脉结扎术</t>
  </si>
  <si>
    <t>骨盆骨折复位内固定术</t>
  </si>
  <si>
    <t>适用于在切开状态或闭合状态下实施骨盆骨折复位内固定术。多发骨折每增加一处加收245元</t>
  </si>
  <si>
    <t>孟氏骨折切开复位内固定术</t>
  </si>
  <si>
    <t>桡尺骨干骨折切开复位内固定术</t>
  </si>
  <si>
    <t>科雷氏骨折切开复位内固定术</t>
  </si>
  <si>
    <t>包括史密斯骨折、巴顿骨折</t>
  </si>
  <si>
    <t>足部骨骨折切开复位内固定术</t>
  </si>
  <si>
    <t>包括关节内骨折</t>
  </si>
  <si>
    <t>双侧多处骨折加收630元</t>
  </si>
  <si>
    <t>跟骨骨折切开复位撬拨术</t>
  </si>
  <si>
    <t>1755</t>
  </si>
  <si>
    <t>1404</t>
  </si>
  <si>
    <t>1263</t>
  </si>
  <si>
    <t>锁骨骨折复位内固定术</t>
  </si>
  <si>
    <t>适用于在切开状态下或闭合状态下实施锁骨骨折复位内固术</t>
  </si>
  <si>
    <t>手部掌指骨骨折切开复位内固定术</t>
  </si>
  <si>
    <t>1260</t>
  </si>
  <si>
    <t>1008</t>
  </si>
  <si>
    <t>760</t>
  </si>
  <si>
    <t>每增加一个加260元</t>
  </si>
  <si>
    <t>331505006</t>
  </si>
  <si>
    <t>尺骨鹰嘴骨折切开复位内固定术</t>
  </si>
  <si>
    <t>包括骨骺分离、尺骨冠突骨折</t>
  </si>
  <si>
    <t>桡骨头骨折切开复位内固定术</t>
  </si>
  <si>
    <t>包括挠骨颈部骨折</t>
  </si>
  <si>
    <t>踝关节骨折切开复位内固定术</t>
  </si>
  <si>
    <t>三踝骨折切开复位内固定术</t>
  </si>
  <si>
    <t>距骨骨折伴脱位切开复位内固定术</t>
  </si>
  <si>
    <t>舟骨骨折切开复位内固定术</t>
  </si>
  <si>
    <t>月骨骨折切开复位内固定术</t>
  </si>
  <si>
    <t>手部关节内骨折切开复位内固定术</t>
  </si>
  <si>
    <t>每增加一个加315元</t>
  </si>
  <si>
    <t>本氏(Bennet)骨折切开复位内固定术</t>
  </si>
  <si>
    <t>髌骨骨折切开复位内固定术</t>
  </si>
  <si>
    <t>包括髌骨脱位切开复位内固定术</t>
  </si>
  <si>
    <t>尺桡骨骨折不愈合切开植骨内固定术</t>
  </si>
  <si>
    <t>胫腓骨骨折不愈合切开植骨内固定术</t>
  </si>
  <si>
    <t>舟骨骨折不愈合植骨术</t>
  </si>
  <si>
    <t>舟骨骨折不愈合切开植骨术+桡骨茎突切除术</t>
  </si>
  <si>
    <t>腓骨骨折切开复位内固定术</t>
  </si>
  <si>
    <t>先天性锁骨假关节切除植骨内固定术</t>
  </si>
  <si>
    <t>月骨骨折不愈合血管植入术</t>
  </si>
  <si>
    <t>包括缺血坏死</t>
  </si>
  <si>
    <t>肩胛骨骨折复位内固定术</t>
  </si>
  <si>
    <t>适用于在切开状态下或闭合状态下实施肩胛骨骨折复位内固定术</t>
  </si>
  <si>
    <t>肱骨近端骨折切开复位内固定术</t>
  </si>
  <si>
    <t>331505003</t>
  </si>
  <si>
    <t>肱骨干骨折切开复位内固定术</t>
  </si>
  <si>
    <t>肱骨骨折切开复位内固定术</t>
  </si>
  <si>
    <t>包括髁上、髁间</t>
  </si>
  <si>
    <t>肱骨内外髁骨折切开复位内固定术</t>
  </si>
  <si>
    <t>包括肱骨小头，骨骺分离</t>
  </si>
  <si>
    <t>肱骨干骨折不愈合切开植骨内固定术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</si>
  <si>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</si>
  <si>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</si>
  <si>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</si>
  <si>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</si>
  <si>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</si>
  <si>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</si>
  <si>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股骨干骨折不愈合切开植骨内固定术</t>
  </si>
  <si>
    <t>股骨头骨骺滑脱牵引复位内固定术</t>
  </si>
  <si>
    <t>胫骨髁间骨折切开复位内固定术</t>
  </si>
  <si>
    <t>331505021</t>
  </si>
  <si>
    <t>胫骨干骨折切开复位内固定术</t>
  </si>
  <si>
    <t>先天性胫骨假关节切除带血管腓骨移植术</t>
  </si>
  <si>
    <t>腕骨骨折切开复位内固定术</t>
  </si>
  <si>
    <t>肋骨切除术</t>
  </si>
  <si>
    <t>不含开胸手术</t>
  </si>
  <si>
    <t>强直性脊柱炎多椎截骨矫正术</t>
  </si>
  <si>
    <t>含植骨融合；包括后方入路、截骨矫形，先天性脊柱畸形、截骨矫正术，创伤性脊柱畸形、截骨矫正术，TB性脊柱畸形、截骨矫正术</t>
  </si>
  <si>
    <t>前方入路松解手术加收245元；增加内固定加收245元</t>
  </si>
  <si>
    <t>脊柱侧弯矫正术(后路)</t>
  </si>
  <si>
    <t>前方入路松解手术加收245元；植骨融合加收245元</t>
  </si>
  <si>
    <t>前路脊柱松解融合术</t>
  </si>
  <si>
    <t>包括后路</t>
  </si>
  <si>
    <t>前路脊柱旋转侧弯矫正术</t>
  </si>
  <si>
    <t>前路脊柱骨骺阻滞术后路椎板凸侧融合术</t>
  </si>
  <si>
    <t>开胸手术加收245元；植骨加收245元</t>
  </si>
  <si>
    <t>脊柱半椎体切除术</t>
  </si>
  <si>
    <t>滑板椎弓根钉复位植骨内固定术</t>
  </si>
  <si>
    <t>松解手术加收245元；椎板切除减压加收245元</t>
  </si>
  <si>
    <t>格林先天性高肩胛症手术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</si>
  <si>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</si>
  <si>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</si>
  <si>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</si>
  <si>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</si>
  <si>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骨盆三联截骨术</t>
  </si>
  <si>
    <t>开放静脉通路，监测生命体征，全身麻醉，术侧消毒铺巾，腹股沟皮纹切口，分别逐层显露坐骨支和耻骨上支，C型臂X光机定位，分别予以截断。髂嵴下方斜形切口，逐层暴露髂骨内、外板，C型臂X光机定位，联合摆锯和骨刀V形截骨。以斯氏针把持髋臼侧截骨块，C型臂X光机监测下调整骨块位置以改善股骨头覆盖，以3-4枚克氏针临时固定，确定位置良好后再将克氏针更换为螺钉固定。刀口冲洗，逐层缝合</t>
  </si>
  <si>
    <t>侧</t>
  </si>
  <si>
    <t>髋臼旋转截骨术</t>
  </si>
  <si>
    <t>髋臼造盖成形术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</si>
  <si>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</si>
  <si>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</si>
  <si>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</si>
  <si>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</si>
  <si>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</si>
  <si>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</si>
  <si>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</si>
  <si>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肘关节截骨术</t>
  </si>
  <si>
    <t>腕关节截骨术</t>
  </si>
  <si>
    <t>股骨颈楔形截骨术</t>
  </si>
  <si>
    <t>股骨下端截骨术</t>
  </si>
  <si>
    <t>包括股骨上端截骨</t>
  </si>
  <si>
    <t>胫骨高位截骨术</t>
  </si>
  <si>
    <t>成骨不全多段截骨术</t>
  </si>
  <si>
    <t>尺骨短缩术</t>
  </si>
  <si>
    <t>桡骨短缩术</t>
  </si>
  <si>
    <t>膝内外翻定点闭式折骨术</t>
  </si>
  <si>
    <t>掌骨截骨矫形术</t>
  </si>
  <si>
    <t>跟骨截骨术</t>
  </si>
  <si>
    <t>多指切除术</t>
  </si>
  <si>
    <t>并指分离术</t>
  </si>
  <si>
    <t>包括并趾、不含扩张器植入</t>
  </si>
  <si>
    <t>每个指(趾)、蹼</t>
  </si>
  <si>
    <t>每增加一个手指加200元</t>
  </si>
  <si>
    <t>指蹼成形术</t>
  </si>
  <si>
    <t>包括趾蹼成形术</t>
  </si>
  <si>
    <t>每个指(趾)蹼</t>
  </si>
  <si>
    <t>每增加一个指(趾)蹼加收105元</t>
  </si>
  <si>
    <t>指关节成形术</t>
  </si>
  <si>
    <t>含侧副韧带切除、关节融合；包括趾、关节成形术</t>
  </si>
  <si>
    <t>每指(趾)</t>
  </si>
  <si>
    <t>每增加一个指加105元</t>
  </si>
  <si>
    <t>虎口成形术</t>
  </si>
  <si>
    <t>包括虎口加深术、虎口开大术；不含指蹼成形术</t>
  </si>
  <si>
    <t>踇外翻矫形术</t>
  </si>
  <si>
    <t>每只脚</t>
  </si>
  <si>
    <t>第二跖骨头修整成形术</t>
  </si>
  <si>
    <t>马蹄内翻足松解术</t>
  </si>
  <si>
    <t>包括前路和后路</t>
  </si>
  <si>
    <t>严重烧伤手畸形矫正术</t>
  </si>
  <si>
    <t>包括爪形手、无手、拳状手等；不含小关节成形术</t>
  </si>
  <si>
    <t>手部瘢痕挛缩整形术</t>
  </si>
  <si>
    <t>含掌侧和背侧；不含指关节成形术</t>
  </si>
  <si>
    <t>每个部位或每侧</t>
  </si>
  <si>
    <t>掌指关节成形术</t>
  </si>
  <si>
    <t>包括跖趾关节成形术</t>
  </si>
  <si>
    <t>每增加一个关节加105元</t>
  </si>
  <si>
    <t>掌指骨延长术</t>
  </si>
  <si>
    <t>包括跖趾骨延长。手指或足趾放置微型掌指骨延长外固定架，切开皮肤，于指骨中央截断，缝合切口。</t>
  </si>
  <si>
    <t>外固定支架</t>
  </si>
  <si>
    <t>尺骨延长术</t>
  </si>
  <si>
    <t>桡骨延长术</t>
  </si>
  <si>
    <t>股骨延长术</t>
  </si>
  <si>
    <t>胫骨延长术</t>
  </si>
  <si>
    <t>包括胫骨横向骨搬移</t>
  </si>
  <si>
    <t>骨折外固定架固定术</t>
  </si>
  <si>
    <t>含整复固定,包括复查调整</t>
  </si>
  <si>
    <t>外固定材料</t>
  </si>
  <si>
    <t>外固定架使用</t>
  </si>
  <si>
    <t>外固定调整术</t>
  </si>
  <si>
    <t>包括骨折外固定架、外固定夹板调整</t>
  </si>
  <si>
    <t>外固定架拆除术</t>
  </si>
  <si>
    <t>含器械使用</t>
  </si>
  <si>
    <t>骨折内固定装置取出术</t>
  </si>
  <si>
    <t>包括克氏针、三叶钉、钢板等各部位内固定装置</t>
  </si>
  <si>
    <t>331505037a</t>
  </si>
  <si>
    <t>大</t>
  </si>
  <si>
    <t>331505037b</t>
  </si>
  <si>
    <t>中</t>
  </si>
  <si>
    <t>331505037c</t>
  </si>
  <si>
    <t>小</t>
  </si>
  <si>
    <t>脊柱内固定物取出术</t>
  </si>
  <si>
    <t>股骨头坏死病灶刮除植骨术</t>
  </si>
  <si>
    <t>桡骨远端切除腓骨移植成形术</t>
  </si>
  <si>
    <t>髌股关节病变软骨切除软骨下钻孔术</t>
  </si>
  <si>
    <t>股骨头钻孔及植骨术</t>
  </si>
  <si>
    <t>包括单纯钻孔减压术</t>
  </si>
  <si>
    <t>跟骨钻孔术</t>
  </si>
  <si>
    <t>肋软骨取骨术</t>
  </si>
  <si>
    <t xml:space="preserve">含肋软骨制备  </t>
  </si>
  <si>
    <t>尺骨头桡骨茎突切除术</t>
  </si>
  <si>
    <t>髌骨切除+股四头肌修补术</t>
  </si>
  <si>
    <t>移植取骨术</t>
  </si>
  <si>
    <t>髂骨取骨术</t>
  </si>
  <si>
    <t>取腓骨术</t>
  </si>
  <si>
    <t>指不带血管</t>
  </si>
  <si>
    <t>带血管加收630元</t>
  </si>
  <si>
    <t>距骨切除术</t>
  </si>
  <si>
    <t>近排腕骨切除术</t>
  </si>
  <si>
    <t>舟骨近端切除术</t>
  </si>
  <si>
    <t>月骨摘除术</t>
  </si>
  <si>
    <t>月骨摘除肌腱填塞术</t>
  </si>
  <si>
    <t>不含肌腱切取</t>
  </si>
  <si>
    <t>桡骨头切除术</t>
  </si>
  <si>
    <t>骨移植术</t>
  </si>
  <si>
    <t>异体骨、煅烧骨、人造骨</t>
  </si>
  <si>
    <t>腰椎骶化横突切除术</t>
  </si>
  <si>
    <t>包括浮棘、钩棘切除</t>
  </si>
  <si>
    <t>断肢再植术</t>
  </si>
  <si>
    <t>显微手术加收360元</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</si>
  <si>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</si>
  <si>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</si>
  <si>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</si>
  <si>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</si>
  <si>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</si>
  <si>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</si>
  <si>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</si>
  <si>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</si>
  <si>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</si>
  <si>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</si>
  <si>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</si>
  <si>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</si>
  <si>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其他指再造术</t>
  </si>
  <si>
    <t>含部分再造和指延长术；不含假体植入和延长器应用</t>
  </si>
  <si>
    <t>断指再植术</t>
  </si>
  <si>
    <t>包括断趾</t>
  </si>
  <si>
    <t>每增加一指(趾）加840元</t>
  </si>
  <si>
    <t>断指（趾）异位寄养术</t>
  </si>
  <si>
    <t>对无原位再植条件的断指（趾），异位寄养到自身其他部位，待情况允许后，再将指（趾）原位回植</t>
  </si>
  <si>
    <t>上肢截肢术</t>
  </si>
  <si>
    <t>大腿截肢术</t>
  </si>
  <si>
    <t>小腿截肢术</t>
  </si>
  <si>
    <t>足踝部截肢术</t>
  </si>
  <si>
    <t>深度烧伤截肢术</t>
  </si>
  <si>
    <t>包括冻伤截肢术</t>
  </si>
  <si>
    <t>每个肢体</t>
  </si>
  <si>
    <t>肩关节离断术</t>
  </si>
  <si>
    <t>肩胛胸部间离断术</t>
  </si>
  <si>
    <t>髋关节离断术</t>
  </si>
  <si>
    <t>残端修整术</t>
  </si>
  <si>
    <t>包括手指、掌、前臂</t>
  </si>
  <si>
    <t>每增加一指加收120元</t>
  </si>
  <si>
    <t>截指术</t>
  </si>
  <si>
    <t>包括截趾</t>
  </si>
  <si>
    <t>每增加一指（趾）加收136元</t>
  </si>
  <si>
    <t>烧伤截指术</t>
  </si>
  <si>
    <t>包括烧伤截趾术、冻伤截指(趾)术</t>
  </si>
  <si>
    <t>三个</t>
  </si>
  <si>
    <t>不足三个按三个计价</t>
  </si>
  <si>
    <t>关节滑膜切除术(小)</t>
  </si>
  <si>
    <t>包括掌指、指间、趾间关节</t>
  </si>
  <si>
    <t>激光加收180元</t>
  </si>
  <si>
    <t>关节滑膜切除术(大)</t>
  </si>
  <si>
    <t>包括膝、肩、髋</t>
  </si>
  <si>
    <t>关节滑膜切除术(中)</t>
  </si>
  <si>
    <t>包括肘、腕、踝</t>
  </si>
  <si>
    <t>膝关节清理术</t>
  </si>
  <si>
    <t>包括直视下滑膜切除、软骨下骨修整、游离体摘除、骨质增生清除及踝、肩、肘、髋、足等关节清理术</t>
  </si>
  <si>
    <t>半月板切除术</t>
  </si>
  <si>
    <t>膝关节单纯游离体摘除术</t>
  </si>
  <si>
    <t>髋关节成形术</t>
  </si>
  <si>
    <t>消毒，铺巾，切口, 显露股骨头，切除圆韧带。去除臼内脂肪结缔组织及凸起的骨嵴, 再用髋关节成形凿扩创髋臼, 使臼壁光滑平整, 略大于股骨头。切除多余松弛的关节囊。将股骨头复入臼窝内, 紧缩缝合关节囊, 缝合切口，石膏固定</t>
  </si>
  <si>
    <t>关节骨软骨损伤修复术</t>
  </si>
  <si>
    <t>包括骨软骨移植、骨膜移植、微骨折术</t>
  </si>
  <si>
    <t>指间或掌指关节侧副韧带修补术</t>
  </si>
  <si>
    <t>包括关节囊修补</t>
  </si>
  <si>
    <t>急性膝关节前后十字韧带破裂修补术</t>
  </si>
  <si>
    <t>膝关节陈旧性前十字韧带重建术</t>
  </si>
  <si>
    <t>膝关节陈旧性后十字韧带重建术</t>
  </si>
  <si>
    <t>膝关节陈旧性内外侧副韧带重建术</t>
  </si>
  <si>
    <t>包括非陈旧性</t>
  </si>
  <si>
    <t>踝关节稳定手术</t>
  </si>
  <si>
    <t>肘关节稳定术</t>
  </si>
  <si>
    <t>股四头肌成形术</t>
  </si>
  <si>
    <t>髌韧带成形术</t>
  </si>
  <si>
    <t>包括断裂直接缝合术、远方移位、止点移位、断裂重建术、人工髌腱成形术</t>
  </si>
  <si>
    <t>人工髌腱</t>
  </si>
  <si>
    <t>HXK89301</t>
  </si>
  <si>
    <t>髌骨内侧髌股韧带重建术</t>
  </si>
  <si>
    <t>消毒铺巾，取肌腱，缝线编织肌腱移植物，内侧髌股韧带髌骨端与股骨端分别钻取骨道，引入移植物，分别固定髌骨与股骨端，止血，加压包扎，支具固定。</t>
  </si>
  <si>
    <t>内固定材料，特殊缝线</t>
  </si>
  <si>
    <t>HXZ83301</t>
  </si>
  <si>
    <t>踝关节韧带修补术</t>
  </si>
  <si>
    <t>消毒铺巾，清除血肿、撕脱骨片切除，探查关节腔，用缝线缝合撕裂的关节囊及韧带，止血，放置引流，负压吸引。</t>
  </si>
  <si>
    <t>特殊缝线</t>
  </si>
  <si>
    <t>HXZ89301</t>
  </si>
  <si>
    <t>踝关节韧带损伤重建术</t>
  </si>
  <si>
    <t>消毒铺巾，清除血肿、撕脱骨片切除，探查关节腔，用缝线缝合撕裂的关节囊，在内或外踝钻孔，韧带重建，止血，放置引流，负压吸引。</t>
  </si>
  <si>
    <t>半月板修补术</t>
  </si>
  <si>
    <t>髌骨脱位成形术</t>
  </si>
  <si>
    <t>胫骨结节垫高术</t>
  </si>
  <si>
    <t>股骨头颈成形术</t>
  </si>
  <si>
    <t>摆体位，消毒，铺巾，切口，探查髋关节囊内滑膜组织情况及髋臼盂唇情况，清除损伤的盂唇，外旋屈曲髋关节，切除头颈结合部位的前外侧撞击部分，冲洗关节腔，缝合切口，加压包扎</t>
  </si>
  <si>
    <t>肩外展功能重建术</t>
  </si>
  <si>
    <t>含二头、三头肌、斜方肌；包括肩峰下减压、肩峰成形术；不含阔筋膜切取</t>
  </si>
  <si>
    <t>肩袖破裂修补术</t>
  </si>
  <si>
    <t>包括前盂唇损伤修补术(BANKART)、上盂唇撕裂修复术(SLAP)、盂唇修复术</t>
  </si>
  <si>
    <t>HXL83501</t>
  </si>
  <si>
    <t>关节镜下半月板缝合术</t>
  </si>
  <si>
    <t>消毒铺巾，铺防水材料，膝关节前方入路，关节镜探查髌上囊、关节软骨、半月板及交叉韧带，半月板缝合，充分止血，24000毫升生理盐水冲洗关节腔，加压包扎。不含软骨修复、髁间窝成形。</t>
  </si>
  <si>
    <t>腕关节三角软骨复合体重建术</t>
  </si>
  <si>
    <t>包括全切、部分切除</t>
  </si>
  <si>
    <t>三角纤维软骨盘缝合术</t>
  </si>
  <si>
    <t>消毒，铺巾，取腕关节手术入路，探查腕关节内滑膜组织及腕骨情况，切除增生的滑膜，将断裂的三角软骨盘缝合，止血，冲洗关节腔，加压包扎</t>
  </si>
  <si>
    <t>伸腕功能重建术</t>
  </si>
  <si>
    <t>含切取肌腱重建伸腕、伸指等</t>
  </si>
  <si>
    <t>屈伸指肌腱吻合术</t>
  </si>
  <si>
    <t>每根肌腱</t>
  </si>
  <si>
    <t>每增加一根肌腱加收122元</t>
  </si>
  <si>
    <t>屈伸指肌腱游离移植术</t>
  </si>
  <si>
    <t>每增加一根肌腱加收210元</t>
  </si>
  <si>
    <t>滑车重建术</t>
  </si>
  <si>
    <t>锤状指修复术</t>
  </si>
  <si>
    <t>侧腱束劈开交叉缝合术</t>
  </si>
  <si>
    <t>“钮孔畸形”游离肌腱固定术</t>
  </si>
  <si>
    <t>腱鞘重建术</t>
  </si>
  <si>
    <t>臂丛麻醉或全身麻醉后，在手部及前臂肌腱缺损的近端和远端分别切开皮肤，寻找肌腱断端。在肌腱缺损的远近端之间的皮下筋膜内潜行游离形成隧道，将硅棒按肌腱缺损的数量依次穿过隧道，硅棒两端分别与肌腱缺损的远近端缝合，缝合皮肤伤口</t>
  </si>
  <si>
    <t>每腱鞘</t>
  </si>
  <si>
    <t>伸指功能重建术</t>
  </si>
  <si>
    <t>屈指功能重建术</t>
  </si>
  <si>
    <t>每增加一指加210元</t>
  </si>
  <si>
    <t>手部关节脱位切开复位内固定术</t>
  </si>
  <si>
    <t>包括手部腕掌关节、掌指关节、指间关节脱位</t>
  </si>
  <si>
    <t>每增加一个关节加115元</t>
  </si>
  <si>
    <t>肩锁关节脱位切开复位内固定术</t>
  </si>
  <si>
    <t>含韧带重建术；包括肩锁关节成形、韧带重建术；包括胸锁关节脱位切开复位内固定术。</t>
  </si>
  <si>
    <t>编码331506025停用</t>
  </si>
  <si>
    <t>胸锁关节脱位切开复位内固定术</t>
  </si>
  <si>
    <t>全麻，消毒铺巾，显露胸锁关节，复位骨折脱位，使用内固定材料固定，修复或重建关节囊及周围韧带，冲洗缝合伤口</t>
  </si>
  <si>
    <t>内固定材料</t>
  </si>
  <si>
    <t>肩关节脱位切开复位术</t>
  </si>
  <si>
    <t>陈旧脱位加收315元</t>
  </si>
  <si>
    <t>陈旧性肘关节前脱位切开复位术</t>
  </si>
  <si>
    <t>包括桡骨小头脱位</t>
  </si>
  <si>
    <t>髋关节脱位切开复位术</t>
  </si>
  <si>
    <t>先天性髋关节脱位切开复位石膏固定术</t>
  </si>
  <si>
    <t>包括发育性髋关节脱位切开复位石膏固定术</t>
  </si>
  <si>
    <t>手部关节松解术</t>
  </si>
  <si>
    <t>每个关节</t>
  </si>
  <si>
    <t>缩窄性腱鞘炎切开术</t>
  </si>
  <si>
    <t>掌筋膜挛缩切除术</t>
  </si>
  <si>
    <t>侧副韧带挛缩切断术</t>
  </si>
  <si>
    <t>小肌肉挛缩切断术</t>
  </si>
  <si>
    <t>网球肘松解术</t>
  </si>
  <si>
    <t>髌骨半脱位外侧切开松解术</t>
  </si>
  <si>
    <t>包括髌韧带挛缩松解、前(后)交叉韧带紧缩</t>
  </si>
  <si>
    <t>上肢关节松解术</t>
  </si>
  <si>
    <t>包括肩、肘、腕关节</t>
  </si>
  <si>
    <t>下肢关节松解术</t>
  </si>
  <si>
    <t>包括髋、膝、踝、足关节</t>
  </si>
  <si>
    <t>指间关节融合术</t>
  </si>
  <si>
    <t>每增加一个关节加200元</t>
  </si>
  <si>
    <t>跟骰关节融合术</t>
  </si>
  <si>
    <t>近侧趾间关节融合术</t>
  </si>
  <si>
    <t>包括近节趾骨背侧契形截骨手术</t>
  </si>
  <si>
    <t>腕关节融合术</t>
  </si>
  <si>
    <t>肘关节融合术</t>
  </si>
  <si>
    <t>先天性胫骨缺如胫骨上端膝关节融合术</t>
  </si>
  <si>
    <t>踝关节融合手术</t>
  </si>
  <si>
    <t>包括三关节融合，胫、距关节融合</t>
  </si>
  <si>
    <t>四关节融合术加收315元</t>
  </si>
  <si>
    <t>局限性腕骨融合术</t>
  </si>
  <si>
    <t>肘关节叉状成形术</t>
  </si>
  <si>
    <t>人工跖趾关节置换术</t>
  </si>
  <si>
    <t>包括人工趾间关节置换术</t>
  </si>
  <si>
    <t>手部人工关节置换术</t>
  </si>
  <si>
    <t>包括指间关节、掌指、腕掌关节</t>
  </si>
  <si>
    <t>人工关节翻修术</t>
  </si>
  <si>
    <t>人工桡骨头月骨置换术</t>
  </si>
  <si>
    <t>人工全肩关节置换术</t>
  </si>
  <si>
    <t>含肱骨头及肩胛骨部分</t>
  </si>
  <si>
    <t>再置换加收20％</t>
  </si>
  <si>
    <t>人工肱骨头置换术</t>
  </si>
  <si>
    <t>人工肘关节置换术</t>
  </si>
  <si>
    <t>人工腕关节置换术</t>
  </si>
  <si>
    <t>人工全髋关节置换术</t>
  </si>
  <si>
    <t>人工股骨头置换术</t>
  </si>
  <si>
    <t>人工膝关节表面置换术</t>
  </si>
  <si>
    <t>人工膝关节绞链式置换术</t>
  </si>
  <si>
    <t>人工踝关节置换术</t>
  </si>
  <si>
    <t>人工髌股关节置换术</t>
  </si>
  <si>
    <t>含髌骨和股骨滑车表面置换手术</t>
  </si>
  <si>
    <t>髋关节表面置换术</t>
  </si>
  <si>
    <t>人工关节取出术</t>
  </si>
  <si>
    <t>骨骺早闭骨桥切除脂肪移植术</t>
  </si>
  <si>
    <t>带血管蒂肌蒂骨骺移植术</t>
  </si>
  <si>
    <t>血管束移植充填植骨术</t>
  </si>
  <si>
    <t>骨骺固定术</t>
  </si>
  <si>
    <t>腕管综合症切开减压术</t>
  </si>
  <si>
    <t>包括肘管</t>
  </si>
  <si>
    <t>坐骨神经松解术</t>
  </si>
  <si>
    <t>前臂神经探查吻合术</t>
  </si>
  <si>
    <t>包括桡神经、正中神经、尺神经</t>
  </si>
  <si>
    <t>每增加一根神经加收105元</t>
  </si>
  <si>
    <t>下肢神经探查吻合术</t>
  </si>
  <si>
    <t>包括坐骨神经、股神经、脉神经、腓神经</t>
  </si>
  <si>
    <t>手腕部神经损伤修复术</t>
  </si>
  <si>
    <t>包括桡神经浅支、指总神经、指固有神经</t>
  </si>
  <si>
    <t>前臂神经探查游离神经移植术</t>
  </si>
  <si>
    <t>含游离神经切取；包括桡神经、正中神经、尺神经</t>
  </si>
  <si>
    <t>臂丛神经损伤神经探查松解术</t>
  </si>
  <si>
    <t>臂丛神经损伤游离神经移植术</t>
  </si>
  <si>
    <t>不含游离神经切取</t>
  </si>
  <si>
    <t>臂丛神经损伤神经移位术</t>
  </si>
  <si>
    <t>包括膈神经移位，肋间神经移位，颈丛移位，对侧颈7移位，副神经移位</t>
  </si>
  <si>
    <t>联合手术加收840元</t>
  </si>
  <si>
    <t>小动脉吻合术</t>
  </si>
  <si>
    <t>包括指、趾动脉吻合、小静脉吻合</t>
  </si>
  <si>
    <t>肱二头肌长头腱脱位修复术</t>
  </si>
  <si>
    <t>包括肱三头肌长头腱脱位修补术</t>
  </si>
  <si>
    <t>腓骨肌腱脱位修复术</t>
  </si>
  <si>
    <t>臀大肌挛缩切除术</t>
  </si>
  <si>
    <t>包括松解</t>
  </si>
  <si>
    <t>肌腱粘连松解术</t>
  </si>
  <si>
    <t>每个手指/每部位</t>
  </si>
  <si>
    <t>多个手指或从前臂到手指全线松解每个加收105元，此项目适用于其他部位</t>
  </si>
  <si>
    <t>肌性斜颈矫正术</t>
  </si>
  <si>
    <t>髂胫束松解术</t>
  </si>
  <si>
    <t>胫后肌延长术</t>
  </si>
  <si>
    <t>全麻，消毒铺巾，术区皮肤消毒，切开皮肤，分离皮下组织，显露胫后肌，视情况松解挛缩肌肉并延长，冲洗伤口，依次缝合伤口。不含石膏固定</t>
  </si>
  <si>
    <t>肱二头肌腱断裂修补术</t>
  </si>
  <si>
    <t>包括肱三头肌腱断裂修补术</t>
  </si>
  <si>
    <t>跟腱断裂修补术</t>
  </si>
  <si>
    <t>腕关节韧带修补术</t>
  </si>
  <si>
    <t>指固有伸肌腱移位功能重建术</t>
  </si>
  <si>
    <t>包括重建伸拇功能、重建手指外展功能等</t>
  </si>
  <si>
    <t>屈肘功能重建术</t>
  </si>
  <si>
    <t>含尺侧腕屈肌及屈指浅切取</t>
  </si>
  <si>
    <t>拇指对掌功能重建术</t>
  </si>
  <si>
    <t>包括掌长肌移位、屈指浅移位、伸腕肌移位、外展小指肌移位等</t>
  </si>
  <si>
    <t>手内肌麻痹功能重建术</t>
  </si>
  <si>
    <t>脑瘫肌力肌张力调整术</t>
  </si>
  <si>
    <t>包括上下肢体肌腱松解、延长、切断、神经移位、肌腱移位、肌腱重建</t>
  </si>
  <si>
    <t>单肢</t>
  </si>
  <si>
    <t>肌腱移植术</t>
  </si>
  <si>
    <t>异体肌腱</t>
  </si>
  <si>
    <t>烧伤后肌腱延长术</t>
  </si>
  <si>
    <t>骨骼肌软组织肿瘤切除术</t>
  </si>
  <si>
    <t>331522001a</t>
  </si>
  <si>
    <t>331522001b</t>
  </si>
  <si>
    <t>331522001c</t>
  </si>
  <si>
    <t>骨骺肌及软组织肿瘤切除术</t>
  </si>
  <si>
    <t>坐骨结节囊肿摘除术</t>
  </si>
  <si>
    <t>腘窝囊肿切除术</t>
  </si>
  <si>
    <t>腱鞘囊肿切除术</t>
  </si>
  <si>
    <t>包括拇囊炎手术治疗</t>
  </si>
  <si>
    <t>骨化性肌炎局部切除术</t>
  </si>
  <si>
    <t>岗上肌腱钙化沉淀物取出术</t>
  </si>
  <si>
    <t>髂窝脓肿切开引流术</t>
  </si>
  <si>
    <t>髂腰肌脓肿切开引流术</t>
  </si>
  <si>
    <t>上肢筋膜间室综合征切开减压术</t>
  </si>
  <si>
    <t>下肢筋膜间室综合征切开减压术</t>
  </si>
  <si>
    <t>胸出口综合征手术</t>
  </si>
  <si>
    <t>包括颈肋切除术、前斜角肌切断术，经腋路第1肋骨切除术</t>
  </si>
  <si>
    <t>联合手术加收735元</t>
  </si>
  <si>
    <t>附件5</t>
  </si>
  <si>
    <t>泰安市废止产科类医疗服务价格项目表</t>
  </si>
  <si>
    <t>编码</t>
  </si>
  <si>
    <t>宫腔填塞</t>
  </si>
  <si>
    <t>153</t>
  </si>
  <si>
    <t>产前检查</t>
  </si>
  <si>
    <t>含测量体重、宫高、腹围、血压、骨盆内外口测量等；不含化验检查和超声检查</t>
  </si>
  <si>
    <t>电子骨盆内测量</t>
  </si>
  <si>
    <t>包括胎儿宫内窘迫复苏</t>
  </si>
  <si>
    <t>多普勒听诊每次3.2元；持续胎心监护每小时8元；胎儿数码远程监护(院内)加收8元。每增加一胎加收16元</t>
  </si>
  <si>
    <t>胎儿镜检查</t>
  </si>
  <si>
    <t>羊膜镜检查</t>
  </si>
  <si>
    <t>65</t>
  </si>
  <si>
    <t>羊膜腔穿刺术</t>
  </si>
  <si>
    <t>包括羊膜腔注药中期引产术；不含B超监测、羊水检查</t>
  </si>
  <si>
    <t>羊膜腔注药中期引产术加收320元。羊水减量加收80元</t>
  </si>
  <si>
    <t>311201031</t>
  </si>
  <si>
    <t>经皮脐静脉穿刺术</t>
  </si>
  <si>
    <t>不含超声引导</t>
  </si>
  <si>
    <t>511</t>
  </si>
  <si>
    <t>羊水置换</t>
  </si>
  <si>
    <t>315</t>
  </si>
  <si>
    <t>子宫内水囊引产术</t>
  </si>
  <si>
    <t>235</t>
  </si>
  <si>
    <t>催产素滴注引产术</t>
  </si>
  <si>
    <t>含观察宫缩、产程</t>
  </si>
  <si>
    <t>胎心检测</t>
  </si>
  <si>
    <t>88</t>
  </si>
  <si>
    <t>药物性引产处置术</t>
  </si>
  <si>
    <t>含早孕及中孕；不含中孕接生</t>
  </si>
  <si>
    <t>早孕期经腹绒毛取材术</t>
  </si>
  <si>
    <t>715</t>
  </si>
  <si>
    <t>胎儿镜选择性胎盘交通血管激光电凝术</t>
  </si>
  <si>
    <t>一次性穿刺鞘、光纤</t>
  </si>
  <si>
    <t>专业全程陪伴分娩</t>
  </si>
  <si>
    <t>产妇进入活跃期后由一名专业助产士在单间内全程陪伴生产</t>
  </si>
  <si>
    <t>人工破膜术</t>
  </si>
  <si>
    <t>单胎顺产接生</t>
  </si>
  <si>
    <t xml:space="preserve">含产程观察、阴道或肛门检查、脐带处理 </t>
  </si>
  <si>
    <t>会阴裂伤修补及侧切加收455元</t>
  </si>
  <si>
    <t>双胎接生</t>
  </si>
  <si>
    <t>含产程观察、阴道或肛门检查、脐带处理、会阴裂伤修补及侧切</t>
  </si>
  <si>
    <t>会阴裂伤修补及侧切加455元</t>
  </si>
  <si>
    <t>多胎接生</t>
  </si>
  <si>
    <t>含中期引产接生；不含死胎尸体分解及尸体处理</t>
  </si>
  <si>
    <t>难产接生</t>
  </si>
  <si>
    <t>含产程观察、阴道或肛门检查、脐带处理；包括臀位助产、臀位牵引、胎头吸引、胎头旋转、产钳助产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</si>
  <si>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</si>
  <si>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</si>
  <si>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</si>
  <si>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</si>
  <si>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</si>
  <si>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</si>
  <si>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</si>
  <si>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每增加一胎加收175元</t>
  </si>
  <si>
    <t>二次剖宫产术</t>
  </si>
  <si>
    <t>含腹部疤痕剔除术</t>
  </si>
  <si>
    <t>腹腔妊娠取胎术</t>
  </si>
  <si>
    <t>选择性减胎术</t>
  </si>
  <si>
    <t>价格放开</t>
  </si>
  <si>
    <t>子宫颈裂伤修补术</t>
  </si>
  <si>
    <t>指产时宫颈裂伤</t>
  </si>
  <si>
    <t>子宫颈管环扎术(Mc-Donald)</t>
  </si>
  <si>
    <t>宫颈环扎拆线术84元</t>
  </si>
  <si>
    <t>导乐陪伴分娩</t>
  </si>
  <si>
    <t>在超声引导下穿刺经皮肤—羊膜腔—刺入胎儿肝静脉或胎盘脐带插入部脐静脉，固定穿刺针，取胎儿血送检。不包含超声引导和超声监测。</t>
  </si>
  <si>
    <t>H311201026</t>
  </si>
  <si>
    <t>远程胎心监测</t>
  </si>
  <si>
    <t>指通过带有远程监测功能的胎心监测仪，利用无线网络采集传输胎心数据，专业医师根据有关数据提供分析或指导服务。含设备安置</t>
  </si>
  <si>
    <t>按实际监测时间计收，不足1小时按1小时计收</t>
  </si>
  <si>
    <t>孕期子宫内口缝合术</t>
  </si>
  <si>
    <t>术后镇痛（分娩镇痛）</t>
  </si>
  <si>
    <t>包括静脉硬膜外及腰麻硬膜外联合给药；包括分娩</t>
  </si>
  <si>
    <t>腰麻硬膜外联合套件、镇痛装置</t>
  </si>
  <si>
    <t>56</t>
  </si>
  <si>
    <t>50</t>
  </si>
  <si>
    <t>分娩镇痛加收168元</t>
  </si>
  <si>
    <t>凶险性前置胎盘剖宫产术(保子宫)</t>
  </si>
  <si>
    <t>用于凶险性前置胎盘患者终止妊娠，包括剖宫取胎及剖宫产终止妊娠。消毒铺巾，逐层切开腹壁进入腹腔，充分分离下推膀胱至宫颈外口，选择适当的切口切开子宫，迅速取出胎儿，提前植入腹主动脉球囊，充盈球囊、置入止血带于子宫下段，暂时阻断血运，手取胎盘，清理残留胎盘及蜕膜，结扎双侧子宫动脉，局部缝扎、压迫缝合，充分止血，清理宫腔积血，修剪、剪除残存植入的胎盘组织，宫颈提拉加固缝合止血，子宫成型缝合，缝合腹壁。胎儿娩出后清理呼吸道，处理脐带，进行新生儿阿普加评分，擦净新生儿，打足印和母亲手印，新生儿基本查体，标明性别、体重、身高、出生时间，核准无误后入档</t>
  </si>
  <si>
    <t>凶险性前置胎盘剖宫产术(不保子宫)</t>
  </si>
  <si>
    <t>用于凶险性前置胎盘患者行次全子宫切除或全子宫切除术。消毒铺巾，逐层切开腹壁进入腹腔。剖宫产娩出胎儿，胎盘娩出或不娩出，或不取出胎儿，根据指征行次全子宫切除或全子宫切除术步骤，充分下推膀胱，彻底止血，分次钳、断、扎、缝扎宫旁组织，仔细止血，缝合腹壁。胎儿娩出后清理呼吸道，处理脐带，进行新生儿阿普加评分，擦净新生儿，打足印和母亲手印，新生儿基本查体，标明性别、体重、身高、出生时间，核准无误后入档</t>
  </si>
  <si>
    <t>脉冲波分娩镇痛</t>
  </si>
  <si>
    <t>选取穴位，在合适的位置粘贴镇痛贴。连接仪器，利用胎心监护图形（CTG）信息，调整镇痛强度，达到减痛效果至分娩完成。不含胎心监护。</t>
  </si>
  <si>
    <t>附件6</t>
  </si>
  <si>
    <t>泰安市废止超声检查类医疗服务价格项目表</t>
  </si>
  <si>
    <t>计价
单位</t>
  </si>
  <si>
    <t>眼部A超</t>
  </si>
  <si>
    <t>单脏器B超检查</t>
  </si>
  <si>
    <t>每个脏器</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</si>
  <si>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</si>
  <si>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</si>
  <si>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</si>
  <si>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</si>
  <si>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</si>
  <si>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</si>
  <si>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</si>
  <si>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</si>
  <si>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</si>
  <si>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</si>
  <si>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</si>
  <si>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67</t>
  </si>
  <si>
    <t>浅表组织器官B超检查</t>
  </si>
  <si>
    <t>计价部位分为：1.双眼及附属器；2.双涎腺及颈部淋巴结；3.甲状腺及颈部淋巴结；4.乳腺及其引流区淋巴结；5.四肢软组织；6.阴囊、双侧睾丸、附睾；7.小儿颅腔；8.膝关节；9.体表肿物</t>
  </si>
  <si>
    <t>床旁B超检查</t>
  </si>
  <si>
    <t>此项目为辅助操作项目加收</t>
  </si>
  <si>
    <t>220201008a</t>
  </si>
  <si>
    <t>220201008b</t>
  </si>
  <si>
    <t>术中B超检查</t>
  </si>
  <si>
    <t>半小时</t>
  </si>
  <si>
    <t>220201008c</t>
  </si>
  <si>
    <t>床旁彩色多普勒超声检查</t>
  </si>
  <si>
    <t>220201008d</t>
  </si>
  <si>
    <t>术中彩色多普勒超声检查</t>
  </si>
  <si>
    <t>经阴道B超检查</t>
  </si>
  <si>
    <t>含子宫及双附件</t>
  </si>
  <si>
    <t>经直肠B超检查</t>
  </si>
  <si>
    <t>含前列腺、精囊、尿道、直肠</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</si>
  <si>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</si>
  <si>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</si>
  <si>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</si>
  <si>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</si>
  <si>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</si>
  <si>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</si>
  <si>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</si>
  <si>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彩色多普勒超声常规检查</t>
  </si>
  <si>
    <t>计价部位为：1.胸部（含肺、胸腔、纵隔）；2.腹部（含肝、胆、胰、脾、双肾）；3.胃肠道；4.泌尿系（含双肾、输尿管、膀胱、前列腺）；5.妇科（含子宫、附件、膀胱及周围组织）；6.产科（含胎儿及宫腔)；7.男性生殖系统(含睾丸、附睾、输精管、精索、前列腺；8.肠系膜</t>
  </si>
  <si>
    <t>腹膜后检查收48元；单脏器复查每脏器24元；膀胱残余尿量测定48元；宫颈管测量64元；产科超声每增加一个胎儿加收48元。</t>
  </si>
  <si>
    <t>浅表器官彩色多普勒超声检查</t>
  </si>
  <si>
    <t>计价部位分为：1.双眼及附属器；2.双涎腺及颈部淋巴结；3.甲状腺及颈部淋巴结；4.乳腺及其引流区淋巴结；5.上肢或下肢软组织；6.阴囊、双侧睾丸、附睾；7.颅腔；8.体表包块；9.关节；10.其他。包括周围神经彩色多普勒超声</t>
  </si>
  <si>
    <t>颅内段血管彩色多普勒超声</t>
  </si>
  <si>
    <t>包括胎儿脑动脉</t>
  </si>
  <si>
    <t>球后全部血管彩色多普勒超声</t>
  </si>
  <si>
    <t>颈部血管彩色多普勒超声</t>
  </si>
  <si>
    <t>包括颈动脉、颈静脉及椎动脉</t>
  </si>
  <si>
    <t>门静脉系彩色多普勒超声</t>
  </si>
  <si>
    <t>腹部大血管彩色多普勒超声</t>
  </si>
  <si>
    <t>四肢血管彩色多普勒超声</t>
  </si>
  <si>
    <t>包括髂动脉、上肢动脉、下肢动脉、足动脉、上肢浅静脉、上肢深静脉、髂静脉、下肢深静脉、下肢浅静脉</t>
  </si>
  <si>
    <t>双肾及肾血管彩色多普勒超声</t>
  </si>
  <si>
    <t>左肾静脉“胡桃夹”综合征检查</t>
  </si>
  <si>
    <t>药物血管功能试验</t>
  </si>
  <si>
    <t>指用于阳痿测定等</t>
  </si>
  <si>
    <t>药物</t>
  </si>
  <si>
    <t>脏器声学造影</t>
  </si>
  <si>
    <t>包括肿瘤声学造影</t>
  </si>
  <si>
    <t>造影剂</t>
  </si>
  <si>
    <t>120</t>
  </si>
  <si>
    <t>腔内彩色多普勒超声检查</t>
  </si>
  <si>
    <t>包括经阴道、经直肠</t>
  </si>
  <si>
    <t>与常规检查同时进行减半收取</t>
  </si>
  <si>
    <t>盆底超声检查</t>
  </si>
  <si>
    <t>查看申请单要求，了解患者相应病史后，铺垫，经会阴或经阴道检查，探头套消毒套后放置于会阴处 （或阴道内），采用二维及三维(四维)分别探查前、中、后盆腔脏器在平静呼吸状态下及Valsalva动作下的变化，并对盆底肌肉连续性及收缩力进行评估，做出诊断，出图文报告</t>
  </si>
  <si>
    <t xml:space="preserve">自主定价 </t>
  </si>
  <si>
    <t>甲状腺结节人工智能辅助诊断</t>
  </si>
  <si>
    <t>查看申请单，了解患者相关病史，对甲状腺结节超声影像的关键特征进行人工智能技术增强处理、分析，辅助诊断并生成报告</t>
  </si>
  <si>
    <t>颅内多普勒血流图(TCD)</t>
  </si>
  <si>
    <t>包括经颅多普勒栓子监测</t>
  </si>
  <si>
    <t>经颅多普勒栓子监测120元</t>
  </si>
  <si>
    <t>四肢多普勒血流图</t>
  </si>
  <si>
    <t>多普勒小儿血压检测</t>
  </si>
  <si>
    <t>待定</t>
  </si>
  <si>
    <t>脏器灰阶立体成象</t>
  </si>
  <si>
    <t>能量图血流立体成象</t>
  </si>
  <si>
    <t>普通心脏M型超声检查</t>
  </si>
  <si>
    <t>指黑白超声仪检查，含常规基本波群</t>
  </si>
  <si>
    <t>普通二维超声心动图</t>
  </si>
  <si>
    <t>指黑白超声仪检查，含心房、心室、心瓣膜、大动脉等超声检查</t>
  </si>
  <si>
    <t>床旁超声心动图</t>
  </si>
  <si>
    <t>心脏彩色多普勒超声</t>
  </si>
  <si>
    <t>含各心腔及大血管血流显象</t>
  </si>
  <si>
    <t>胎儿心脏彩色多普勒超声每胎加收80元</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</si>
  <si>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</si>
  <si>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</si>
  <si>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</si>
  <si>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</si>
  <si>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</si>
  <si>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</si>
  <si>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</si>
  <si>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负荷超声心动图(含静息、负荷、恢复三次彩超）</t>
  </si>
  <si>
    <t>指普通心脏超声检查，包括药物注射或运动试验；不含心电与血压监测</t>
  </si>
  <si>
    <t>左心功能测定</t>
  </si>
  <si>
    <t>指普通心脏超声检查或彩色多普勒超声检查，含心室舒张容量(EDV)、射血分数(EF)、短轴缩短率(FS)、每搏输出量(SV)、每分输出量(CO)、心脏指数(CI)等。包括右心功能测定</t>
  </si>
  <si>
    <t>增加指标加收8元</t>
  </si>
  <si>
    <t>计算机三维重建技术(3DE)</t>
  </si>
  <si>
    <t>单幅图片</t>
  </si>
  <si>
    <t>40</t>
  </si>
  <si>
    <t>声学定量(AQ)</t>
  </si>
  <si>
    <t>彩色室壁动力(CK)</t>
  </si>
  <si>
    <t>组织多普勒显象(TDI)</t>
  </si>
  <si>
    <t>心内膜自动边缘检测</t>
  </si>
  <si>
    <t>室壁运动分析</t>
  </si>
  <si>
    <t>心肌灌注超声检测</t>
  </si>
  <si>
    <t>含心肌显象</t>
  </si>
  <si>
    <t>胎儿脐血流监测</t>
  </si>
  <si>
    <t>含脐动脉速度波形监测、搏动指数、阻力指数</t>
  </si>
  <si>
    <t>EDCBJ004</t>
  </si>
  <si>
    <t>经颅多普勒超声动脉压迫试验</t>
  </si>
  <si>
    <t>指观察颅底大脑动脉环血管的检查。在经颅多普勒超声检查(TCD)基础上，压迫单侧颈动脉，观测颅内血流及频谱变化。根据结果记录，专业医师审核</t>
  </si>
  <si>
    <t>EDCBJ001</t>
  </si>
  <si>
    <t>经颅多普勒超声发泡试验</t>
  </si>
  <si>
    <t>指判断心脏卵园孔未闭的诱发试验。在经颅多普勒超声检查(TCD)和动脉栓子监测基础上，为病人建立静脉通道，将2毫升空气和葡萄糖盐水充分混合后静脉推入，观测大脑中动脉栓子信号。根据结果记录，专业医师审核。</t>
  </si>
  <si>
    <t>经胸超声心动图声学心腔造影</t>
  </si>
  <si>
    <t>在经胸超声检查基础上，经静脉推注对比剂观测右心腔及左心腔充盈状态、检测速度、压差及射血分数、病变部位灌注情况、心内膜边界显示情况、心肌灌注程度、分流方向、分流量与返流量等，并对其病情进行评估，作出诊断报告，图文报告</t>
  </si>
  <si>
    <t>黑白热敏打印照片</t>
  </si>
  <si>
    <t>片</t>
  </si>
  <si>
    <t>4</t>
  </si>
  <si>
    <t>黑白一次成象(波拉)照片</t>
  </si>
  <si>
    <t>彩色一次成象(波拉)照片</t>
  </si>
  <si>
    <t>超声多幅照相</t>
  </si>
  <si>
    <t>超声检查实时录象</t>
  </si>
  <si>
    <t>含录象带</t>
  </si>
  <si>
    <t>超声计算机图文报告</t>
  </si>
  <si>
    <t>含计算机图文处理、储存及彩色图文报告</t>
  </si>
  <si>
    <t>附件7</t>
  </si>
  <si>
    <t>泰安市骨骼肌肉系统类医疗服务价格项目映射关系表</t>
  </si>
  <si>
    <t>骨骼肌肉系统类医疗服务价格项目立项指南</t>
  </si>
  <si>
    <t>映射我市原价格项目</t>
  </si>
  <si>
    <t>胸壁肿瘤切除术（肋骨的肿瘤切除）</t>
  </si>
  <si>
    <t>胸壁外伤扩创术（肋骨骨折固定术）</t>
  </si>
  <si>
    <t>骨折经皮钳夹复位术</t>
  </si>
  <si>
    <t>周围神经嵌压松解术</t>
  </si>
  <si>
    <t>闭孔神经切断术</t>
  </si>
  <si>
    <t>闭孔神经内收肌切断术</t>
  </si>
  <si>
    <t>神经纤维部分切断术</t>
  </si>
  <si>
    <t>带血管蒂游离神经移植术</t>
  </si>
  <si>
    <t>附件8</t>
  </si>
  <si>
    <t>泰安市产科类医疗服务价格项目映射关系表</t>
  </si>
  <si>
    <t>产科类医疗服务价格项目立项指南</t>
  </si>
  <si>
    <t>胎心监测(多普勒听诊每次3.2元)</t>
  </si>
  <si>
    <t>胎心监测(持续胎心监护每小时8元)</t>
  </si>
  <si>
    <t>单胎顺产接生(会阴裂伤修补及侧切加收455元)</t>
  </si>
  <si>
    <t>难产接生(会阴裂伤修补及侧切加455元)</t>
  </si>
  <si>
    <t>术后镇痛（分娩镇痛加收168元）</t>
  </si>
  <si>
    <t>310905007</t>
  </si>
  <si>
    <t>腹腔镜检查</t>
  </si>
  <si>
    <t>胎盘血管交通支凝固治疗--内镜下辅助操作（加收）</t>
  </si>
  <si>
    <t>311201027</t>
  </si>
  <si>
    <t>羊膜腔穿刺术（羊水减量加收80元）</t>
  </si>
  <si>
    <t>羊膜腔穿刺术（羊膜腔注药中期引产术加收320元）</t>
  </si>
  <si>
    <t>附件9</t>
  </si>
  <si>
    <t>泰安市超声检查类医疗服务价格项目映射关系表</t>
  </si>
  <si>
    <t>超声检查类医疗服务价格项目立项指南</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</si>
</sst>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Red]0"/>
  </numFmts>
  <fonts count="52">
    <font>
      <sz val="11"/>
      <color theme="1"/>
      <name val="宋体"/>
      <charset val="134"/>
      <scheme val="minor"/>
    </font>
    <font>
      <sz val="22"/>
      <color theme="1"/>
      <name val="宋体"/>
      <charset val="134"/>
      <scheme val="minor"/>
    </font>
    <font>
      <sz val="16"/>
      <color theme="1"/>
      <name val="黑体"/>
      <charset val="134"/>
    </font>
    <font>
      <sz val="20"/>
      <color theme="1"/>
      <name val="方正小标宋简体"/>
      <charset val="134"/>
    </font>
    <font>
      <sz val="14"/>
      <name val="黑体"/>
      <charset val="134"/>
    </font>
    <font>
      <sz val="14"/>
      <color theme="1"/>
      <name val="黑体"/>
      <charset val="134"/>
    </font>
    <font>
      <sz val="12"/>
      <name val="黑体"/>
      <charset val="134"/>
    </font>
    <font>
      <sz val="12"/>
      <name val="宋体"/>
      <charset val="134"/>
    </font>
    <font>
      <sz val="12"/>
      <color theme="1"/>
      <name val="宋体"/>
      <charset val="134"/>
    </font>
    <font>
      <sz val="12"/>
      <color theme="1"/>
      <name val="宋体"/>
      <charset val="134"/>
      <scheme val="minor"/>
    </font>
    <font>
      <sz val="12"/>
      <name val="宋体"/>
      <charset val="134"/>
      <scheme val="minor"/>
    </font>
    <font>
      <sz val="14"/>
      <color theme="1"/>
      <name val="宋体"/>
      <charset val="134"/>
      <scheme val="minor"/>
    </font>
    <font>
      <sz val="14"/>
      <color rgb="FF000000"/>
      <name val="黑体"/>
      <charset val="134"/>
    </font>
    <font>
      <sz val="12"/>
      <color indexed="8"/>
      <name val="宋体"/>
      <charset val="134"/>
    </font>
    <font>
      <sz val="12"/>
      <color rgb="FF000000"/>
      <name val="宋体"/>
      <charset val="134"/>
    </font>
    <font>
      <sz val="16"/>
      <color rgb="FF000000"/>
      <name val="黑体"/>
      <charset val="134"/>
    </font>
    <font>
      <sz val="20"/>
      <color rgb="FF000000"/>
      <name val="方正小标宋简体"/>
      <charset val="134"/>
    </font>
    <font>
      <sz val="11"/>
      <name val="宋体"/>
      <charset val="134"/>
      <scheme val="minor"/>
    </font>
    <font>
      <sz val="9"/>
      <name val="宋体"/>
      <charset val="134"/>
      <scheme val="minor"/>
    </font>
    <font>
      <sz val="16"/>
      <name val="黑体"/>
      <charset val="134"/>
    </font>
    <font>
      <sz val="20"/>
      <name val="方正小标宋简体"/>
      <charset val="134"/>
    </font>
    <font>
      <sz val="22"/>
      <name val="黑体"/>
      <charset val="134"/>
    </font>
    <font>
      <sz val="12"/>
      <color theme="1"/>
      <name val="黑体"/>
      <charset val="134"/>
    </font>
    <font>
      <sz val="12"/>
      <color indexed="8"/>
      <name val="宋体"/>
      <charset val="134"/>
      <scheme val="minor"/>
    </font>
    <font>
      <sz val="11"/>
      <color theme="1"/>
      <name val="宋体"/>
      <charset val="134"/>
    </font>
    <font>
      <sz val="11"/>
      <color rgb="FFFF0000"/>
      <name val="宋体"/>
      <charset val="134"/>
    </font>
    <font>
      <sz val="12"/>
      <color rgb="FFFF0000"/>
      <name val="宋体"/>
      <charset val="134"/>
    </font>
    <font>
      <sz val="18"/>
      <name val="宋体"/>
      <charset val="134"/>
    </font>
    <font>
      <sz val="12"/>
      <color theme="1"/>
      <name val="宋体"/>
      <charset val="134"/>
      <scheme val="major"/>
    </font>
    <font>
      <sz val="20"/>
      <name val="黑体"/>
      <charset val="134"/>
    </font>
    <font>
      <sz val="20"/>
      <color theme="1"/>
      <name val="黑体"/>
      <charset val="134"/>
    </font>
    <font>
      <strike/>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4" borderId="14"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5" applyNumberFormat="0" applyFill="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39" fillId="0" borderId="0" applyNumberFormat="0" applyFill="0" applyBorder="0" applyAlignment="0" applyProtection="0">
      <alignment vertical="center"/>
    </xf>
    <xf numFmtId="0" fontId="40" fillId="5" borderId="17" applyNumberFormat="0" applyAlignment="0" applyProtection="0">
      <alignment vertical="center"/>
    </xf>
    <xf numFmtId="0" fontId="41" fillId="6" borderId="18" applyNumberFormat="0" applyAlignment="0" applyProtection="0">
      <alignment vertical="center"/>
    </xf>
    <xf numFmtId="0" fontId="42" fillId="6" borderId="17" applyNumberFormat="0" applyAlignment="0" applyProtection="0">
      <alignment vertical="center"/>
    </xf>
    <xf numFmtId="0" fontId="43" fillId="7" borderId="19" applyNumberFormat="0" applyAlignment="0" applyProtection="0">
      <alignment vertical="center"/>
    </xf>
    <xf numFmtId="0" fontId="44" fillId="0" borderId="20" applyNumberFormat="0" applyFill="0" applyAlignment="0" applyProtection="0">
      <alignment vertical="center"/>
    </xf>
    <xf numFmtId="0" fontId="45" fillId="0" borderId="21" applyNumberFormat="0" applyFill="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49" fillId="34" borderId="0" applyNumberFormat="0" applyBorder="0" applyAlignment="0" applyProtection="0">
      <alignment vertical="center"/>
    </xf>
    <xf numFmtId="0" fontId="7" fillId="0" borderId="0">
      <alignment vertical="center"/>
    </xf>
    <xf numFmtId="0" fontId="51" fillId="0" borderId="0">
      <alignment vertical="top" wrapText="1"/>
    </xf>
    <xf numFmtId="0" fontId="7" fillId="0" borderId="0">
      <alignment vertical="center"/>
    </xf>
    <xf numFmtId="0" fontId="0" fillId="0" borderId="0">
      <alignment vertical="center"/>
    </xf>
  </cellStyleXfs>
  <cellXfs count="206">
    <xf numFmtId="0" fontId="0" fillId="0" borderId="0" xfId="0">
      <alignment vertical="center"/>
    </xf>
    <xf numFmtId="0" fontId="1"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6"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8" fillId="0" borderId="1" xfId="52" applyFont="1" applyFill="1" applyBorder="1" applyAlignment="1">
      <alignment horizontal="center" vertical="center" wrapText="1"/>
    </xf>
    <xf numFmtId="0" fontId="8" fillId="0" borderId="1" xfId="52"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7" xfId="0" applyFont="1" applyFill="1" applyBorder="1" applyAlignment="1">
      <alignment horizontal="center" vertical="center"/>
    </xf>
    <xf numFmtId="0" fontId="9" fillId="0" borderId="1" xfId="0" applyFont="1" applyFill="1" applyBorder="1" applyAlignment="1">
      <alignmen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9" fillId="0" borderId="11" xfId="0" applyFont="1" applyFill="1" applyBorder="1" applyAlignment="1">
      <alignment horizontal="center" vertical="center"/>
    </xf>
    <xf numFmtId="0" fontId="9" fillId="0" borderId="3" xfId="0" applyFont="1" applyFill="1" applyBorder="1" applyAlignment="1">
      <alignment horizontal="left" vertical="center" wrapText="1"/>
    </xf>
    <xf numFmtId="0" fontId="10" fillId="0" borderId="1" xfId="52" applyFont="1" applyBorder="1" applyAlignment="1">
      <alignment horizontal="center" vertical="center" wrapText="1"/>
    </xf>
    <xf numFmtId="0" fontId="10" fillId="0" borderId="1" xfId="52"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11" xfId="0" applyFont="1" applyFill="1" applyBorder="1" applyAlignment="1">
      <alignment horizontal="center" vertical="center"/>
    </xf>
    <xf numFmtId="0" fontId="8" fillId="0" borderId="11"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4" xfId="0" applyFont="1" applyFill="1" applyBorder="1" applyAlignment="1">
      <alignment horizontal="center" vertical="center"/>
    </xf>
    <xf numFmtId="0" fontId="9"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11" fillId="0" borderId="0" xfId="0" applyFont="1" applyFill="1" applyAlignment="1">
      <alignment horizontal="center" vertical="center" wrapText="1"/>
    </xf>
    <xf numFmtId="0" fontId="11" fillId="0" borderId="0" xfId="0" applyFont="1" applyFill="1" applyAlignment="1">
      <alignment vertical="center" wrapText="1"/>
    </xf>
    <xf numFmtId="0" fontId="5"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14" fillId="0" borderId="0" xfId="0" applyFont="1" applyFill="1" applyBorder="1" applyAlignment="1">
      <alignment vertical="center"/>
    </xf>
    <xf numFmtId="0" fontId="14" fillId="0" borderId="0" xfId="0" applyFont="1" applyFill="1" applyAlignment="1">
      <alignment vertical="center"/>
    </xf>
    <xf numFmtId="0" fontId="14" fillId="0" borderId="0" xfId="0" applyFont="1" applyFill="1" applyAlignment="1">
      <alignment horizontal="left" vertical="center"/>
    </xf>
    <xf numFmtId="0" fontId="15" fillId="0" borderId="0" xfId="0" applyFont="1" applyFill="1" applyAlignment="1">
      <alignment horizontal="left" vertical="center"/>
    </xf>
    <xf numFmtId="0" fontId="16" fillId="0" borderId="0" xfId="0" applyFont="1" applyFill="1" applyBorder="1" applyAlignment="1">
      <alignment horizontal="center" vertical="center"/>
    </xf>
    <xf numFmtId="0" fontId="16" fillId="0" borderId="0" xfId="0" applyFont="1" applyFill="1" applyBorder="1" applyAlignment="1">
      <alignment horizontal="left" vertical="center"/>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4" xfId="0" applyFont="1" applyFill="1" applyBorder="1" applyAlignment="1">
      <alignment horizontal="center" vertical="center"/>
    </xf>
    <xf numFmtId="0" fontId="14" fillId="0" borderId="0" xfId="0" applyFont="1" applyFill="1" applyAlignment="1">
      <alignment horizontal="center" vertical="center"/>
    </xf>
    <xf numFmtId="0" fontId="14" fillId="0" borderId="1" xfId="0" applyFont="1" applyFill="1" applyBorder="1" applyAlignment="1">
      <alignment horizontal="left" vertical="center" wrapText="1"/>
    </xf>
    <xf numFmtId="0" fontId="17" fillId="0" borderId="0" xfId="52" applyFont="1">
      <alignment vertical="center"/>
    </xf>
    <xf numFmtId="0" fontId="18" fillId="0" borderId="0" xfId="52" applyFont="1">
      <alignment vertical="center"/>
    </xf>
    <xf numFmtId="0" fontId="17" fillId="0" borderId="0" xfId="0" applyFont="1" applyFill="1" applyAlignment="1">
      <alignment horizontal="center" vertical="center"/>
    </xf>
    <xf numFmtId="0" fontId="17" fillId="0" borderId="0" xfId="0" applyFont="1" applyFill="1" applyAlignment="1">
      <alignment vertical="center"/>
    </xf>
    <xf numFmtId="0" fontId="19" fillId="0" borderId="0" xfId="52" applyFont="1" applyAlignment="1">
      <alignment horizontal="left" vertical="top"/>
    </xf>
    <xf numFmtId="0" fontId="19" fillId="0" borderId="0" xfId="52" applyFont="1" applyAlignment="1">
      <alignment horizontal="center" vertical="top"/>
    </xf>
    <xf numFmtId="0" fontId="19" fillId="0" borderId="0" xfId="52" applyFont="1" applyAlignment="1">
      <alignment horizontal="left" vertical="center"/>
    </xf>
    <xf numFmtId="0" fontId="20" fillId="0" borderId="0" xfId="52" applyFont="1" applyAlignment="1">
      <alignment horizontal="center" vertical="center"/>
    </xf>
    <xf numFmtId="0" fontId="20" fillId="0" borderId="0" xfId="52" applyFont="1" applyAlignment="1">
      <alignment horizontal="left" vertical="center"/>
    </xf>
    <xf numFmtId="0" fontId="21" fillId="0" borderId="0" xfId="52" applyFont="1" applyAlignment="1">
      <alignment horizontal="left" vertical="center"/>
    </xf>
    <xf numFmtId="0" fontId="4" fillId="0" borderId="1" xfId="52" applyFont="1" applyBorder="1" applyAlignment="1">
      <alignment horizontal="center" vertical="center"/>
    </xf>
    <xf numFmtId="0" fontId="5" fillId="0" borderId="1" xfId="52" applyFont="1" applyBorder="1" applyAlignment="1">
      <alignment horizontal="center" vertical="center" wrapText="1"/>
    </xf>
    <xf numFmtId="0" fontId="6" fillId="0" borderId="0" xfId="52" applyFont="1" applyAlignment="1">
      <alignment horizontal="center" vertical="center"/>
    </xf>
    <xf numFmtId="0" fontId="10" fillId="0" borderId="1" xfId="0" applyFont="1" applyFill="1" applyBorder="1" applyAlignment="1">
      <alignment horizontal="center" vertical="center"/>
    </xf>
    <xf numFmtId="0" fontId="10" fillId="2" borderId="1" xfId="0" applyFont="1" applyFill="1" applyBorder="1" applyAlignment="1" applyProtection="1">
      <alignment horizontal="center" vertical="center" wrapText="1"/>
      <protection locked="0"/>
    </xf>
    <xf numFmtId="49" fontId="10" fillId="2" borderId="1" xfId="0" applyNumberFormat="1" applyFont="1" applyFill="1" applyBorder="1" applyAlignment="1" applyProtection="1">
      <alignment horizontal="center" vertical="center" wrapText="1"/>
      <protection locked="0"/>
    </xf>
    <xf numFmtId="0" fontId="7" fillId="0" borderId="0" xfId="52" applyFont="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2" borderId="1" xfId="0" applyFont="1" applyFill="1" applyBorder="1" applyAlignment="1" applyProtection="1">
      <alignment horizontal="left" vertical="center" wrapText="1"/>
      <protection locked="0"/>
    </xf>
    <xf numFmtId="0" fontId="10" fillId="2" borderId="1" xfId="0" applyNumberFormat="1" applyFont="1" applyFill="1" applyBorder="1" applyAlignment="1" applyProtection="1">
      <alignment horizontal="center" vertical="center" wrapText="1"/>
      <protection locked="0"/>
    </xf>
    <xf numFmtId="0" fontId="10" fillId="0" borderId="1" xfId="52"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176" fontId="10"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22" fillId="0" borderId="0" xfId="0" applyFont="1" applyFill="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vertical="center"/>
    </xf>
    <xf numFmtId="0" fontId="11" fillId="0" borderId="0" xfId="0" applyFont="1" applyFill="1" applyAlignment="1">
      <alignment horizontal="left" vertical="center"/>
    </xf>
    <xf numFmtId="0" fontId="10" fillId="2" borderId="1" xfId="50" applyFont="1" applyFill="1" applyBorder="1" applyAlignment="1" applyProtection="1">
      <alignment horizontal="center" vertical="center" wrapText="1"/>
      <protection locked="0"/>
    </xf>
    <xf numFmtId="177" fontId="10" fillId="2" borderId="1" xfId="0" applyNumberFormat="1" applyFont="1" applyFill="1" applyBorder="1" applyAlignment="1">
      <alignment horizontal="center" vertical="center" wrapText="1"/>
    </xf>
    <xf numFmtId="177" fontId="10" fillId="2" borderId="1" xfId="0" applyNumberFormat="1" applyFont="1" applyFill="1" applyBorder="1" applyAlignment="1" applyProtection="1">
      <alignment horizontal="center" vertical="center" wrapText="1"/>
      <protection locked="0"/>
    </xf>
    <xf numFmtId="177" fontId="10" fillId="2" borderId="1" xfId="0" applyNumberFormat="1" applyFont="1" applyFill="1" applyBorder="1" applyAlignment="1">
      <alignment horizontal="left" vertical="center" wrapText="1"/>
    </xf>
    <xf numFmtId="0" fontId="10" fillId="2" borderId="1" xfId="50" applyFont="1" applyFill="1" applyBorder="1" applyAlignment="1" applyProtection="1">
      <alignment horizontal="left" vertical="center" wrapText="1"/>
      <protection locked="0"/>
    </xf>
    <xf numFmtId="178" fontId="10" fillId="2" borderId="1" xfId="0" applyNumberFormat="1" applyFont="1" applyFill="1" applyBorder="1" applyAlignment="1">
      <alignment horizontal="center" vertical="center" wrapText="1"/>
    </xf>
    <xf numFmtId="0" fontId="10" fillId="2" borderId="1" xfId="49" applyFont="1" applyFill="1" applyBorder="1" applyAlignment="1">
      <alignment horizontal="left" vertical="center" wrapText="1"/>
    </xf>
    <xf numFmtId="0" fontId="10" fillId="2" borderId="1" xfId="49" applyFont="1" applyFill="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10" fillId="2" borderId="1" xfId="49" applyFont="1" applyFill="1" applyBorder="1" applyAlignment="1">
      <alignment vertical="center" wrapText="1"/>
    </xf>
    <xf numFmtId="0" fontId="24" fillId="0" borderId="0" xfId="0" applyFont="1" applyFill="1" applyAlignment="1">
      <alignment vertical="center" wrapText="1"/>
    </xf>
    <xf numFmtId="0" fontId="24" fillId="0" borderId="0" xfId="0" applyFont="1" applyFill="1" applyAlignment="1">
      <alignment horizontal="center" vertical="center" wrapText="1"/>
    </xf>
    <xf numFmtId="0" fontId="19" fillId="0" borderId="0" xfId="0" applyFont="1" applyFill="1" applyAlignment="1">
      <alignment horizontal="left" vertical="center" wrapText="1"/>
    </xf>
    <xf numFmtId="0" fontId="19" fillId="0" borderId="0" xfId="0" applyFont="1" applyFill="1" applyAlignment="1">
      <alignment horizontal="center" vertical="center" wrapText="1"/>
    </xf>
    <xf numFmtId="0" fontId="0" fillId="0" borderId="0" xfId="0" applyFont="1" applyFill="1" applyAlignment="1">
      <alignment vertical="center" wrapText="1"/>
    </xf>
    <xf numFmtId="0" fontId="20" fillId="0" borderId="0" xfId="0" applyFont="1" applyFill="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178" fontId="10" fillId="2" borderId="1" xfId="0" applyNumberFormat="1" applyFont="1" applyFill="1" applyBorder="1" applyAlignment="1" applyProtection="1">
      <alignment horizontal="center" vertical="center" wrapText="1"/>
      <protection locked="0"/>
    </xf>
    <xf numFmtId="0" fontId="10" fillId="2" borderId="1" xfId="0" applyFont="1" applyFill="1" applyBorder="1" applyAlignment="1">
      <alignment horizontal="justify"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 xfId="50" applyFont="1" applyFill="1" applyBorder="1" applyAlignment="1">
      <alignment horizontal="left" vertical="center" wrapText="1"/>
    </xf>
    <xf numFmtId="0" fontId="10" fillId="2" borderId="1" xfId="50" applyFont="1" applyFill="1" applyBorder="1" applyAlignment="1">
      <alignment horizontal="center" vertical="center" wrapText="1"/>
    </xf>
    <xf numFmtId="0" fontId="10" fillId="2" borderId="1" xfId="51" applyFont="1" applyFill="1" applyBorder="1" applyAlignment="1">
      <alignment horizontal="left" vertical="center" wrapText="1"/>
    </xf>
    <xf numFmtId="0" fontId="25" fillId="0" borderId="0" xfId="0" applyFont="1" applyFill="1" applyAlignment="1">
      <alignment vertical="center" wrapText="1"/>
    </xf>
    <xf numFmtId="0" fontId="19" fillId="0" borderId="0" xfId="0" applyFont="1" applyFill="1" applyAlignment="1">
      <alignment horizontal="left" vertical="center"/>
    </xf>
    <xf numFmtId="0" fontId="19" fillId="0" borderId="0" xfId="0" applyFont="1" applyFill="1" applyAlignment="1">
      <alignment horizontal="center" vertical="center"/>
    </xf>
    <xf numFmtId="0" fontId="3" fillId="0" borderId="0" xfId="0" applyFont="1" applyFill="1" applyAlignment="1">
      <alignment horizontal="center" vertical="center" wrapText="1"/>
    </xf>
    <xf numFmtId="0" fontId="7" fillId="0" borderId="1" xfId="0" applyFont="1" applyFill="1" applyBorder="1" applyAlignment="1">
      <alignment vertical="center"/>
    </xf>
    <xf numFmtId="0" fontId="26" fillId="0" borderId="1" xfId="0" applyFont="1" applyFill="1" applyBorder="1" applyAlignment="1">
      <alignment vertical="center" wrapText="1"/>
    </xf>
    <xf numFmtId="0" fontId="27" fillId="0" borderId="1" xfId="0" applyFont="1" applyFill="1" applyBorder="1" applyAlignment="1">
      <alignment horizontal="left" vertical="center" wrapText="1"/>
    </xf>
    <xf numFmtId="0" fontId="0" fillId="0" borderId="0" xfId="0" applyFill="1">
      <alignment vertical="center"/>
    </xf>
    <xf numFmtId="0" fontId="0" fillId="2" borderId="0" xfId="0" applyFont="1" applyFill="1" applyAlignment="1">
      <alignment vertical="center"/>
    </xf>
    <xf numFmtId="0" fontId="0" fillId="0" borderId="0" xfId="0" applyFont="1" applyFill="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horizontal="left" vertical="center" wrapText="1"/>
    </xf>
    <xf numFmtId="0" fontId="12" fillId="0" borderId="11" xfId="0" applyFont="1" applyFill="1" applyBorder="1" applyAlignment="1">
      <alignment horizontal="center" vertical="center" wrapText="1"/>
    </xf>
    <xf numFmtId="0" fontId="5" fillId="0" borderId="1" xfId="52" applyFont="1" applyFill="1" applyBorder="1" applyAlignment="1">
      <alignment horizontal="center" vertical="center" wrapText="1"/>
    </xf>
    <xf numFmtId="0" fontId="23" fillId="0" borderId="1" xfId="0" applyFont="1" applyFill="1" applyBorder="1" applyAlignment="1">
      <alignment vertical="center" wrapText="1"/>
    </xf>
    <xf numFmtId="0" fontId="8" fillId="2" borderId="1" xfId="0" applyFont="1" applyFill="1" applyBorder="1" applyAlignment="1">
      <alignment vertical="center" wrapText="1"/>
    </xf>
    <xf numFmtId="0" fontId="28" fillId="2"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2" borderId="1" xfId="0" applyFont="1" applyFill="1" applyBorder="1" applyAlignment="1">
      <alignment horizontal="left" vertical="top" wrapText="1"/>
    </xf>
    <xf numFmtId="0" fontId="10" fillId="2" borderId="1" xfId="0" applyFont="1" applyFill="1" applyBorder="1" applyAlignment="1">
      <alignment horizontal="center" vertical="top" wrapText="1"/>
    </xf>
    <xf numFmtId="0" fontId="9" fillId="0" borderId="1" xfId="0" applyFont="1" applyFill="1" applyBorder="1" applyAlignment="1">
      <alignment horizontal="left" vertical="top" wrapText="1"/>
    </xf>
    <xf numFmtId="0" fontId="9" fillId="0" borderId="1" xfId="0" applyFont="1" applyFill="1" applyBorder="1" applyAlignment="1">
      <alignment horizontal="center" vertical="top" wrapText="1"/>
    </xf>
    <xf numFmtId="0" fontId="0" fillId="0" borderId="0" xfId="0" applyFill="1" applyAlignment="1">
      <alignment vertical="center"/>
    </xf>
    <xf numFmtId="0" fontId="0" fillId="0" borderId="0" xfId="0" applyFill="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29" fillId="0" borderId="0" xfId="0" applyFont="1" applyFill="1" applyAlignment="1">
      <alignment horizontal="center" vertical="center" wrapText="1"/>
    </xf>
    <xf numFmtId="0" fontId="30" fillId="0" borderId="0" xfId="0" applyFont="1" applyFill="1" applyAlignment="1">
      <alignment horizontal="center" vertical="center" wrapText="1"/>
    </xf>
    <xf numFmtId="0" fontId="10" fillId="0" borderId="1"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left" vertical="center"/>
    </xf>
    <xf numFmtId="0" fontId="10" fillId="0" borderId="3" xfId="0" applyFont="1" applyFill="1" applyBorder="1" applyAlignment="1">
      <alignment horizontal="center" vertical="center" wrapText="1"/>
    </xf>
    <xf numFmtId="0" fontId="17"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vertical="center"/>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center" vertical="center"/>
    </xf>
    <xf numFmtId="0" fontId="10" fillId="0" borderId="4" xfId="0" applyFont="1" applyFill="1" applyBorder="1" applyAlignment="1">
      <alignment horizontal="center" vertical="center"/>
    </xf>
    <xf numFmtId="0" fontId="31" fillId="0" borderId="1" xfId="0" applyFont="1" applyFill="1" applyBorder="1" applyAlignment="1">
      <alignment horizontal="left" vertical="center" wrapText="1"/>
    </xf>
    <xf numFmtId="0" fontId="23" fillId="0" borderId="1" xfId="0" applyFont="1" applyFill="1" applyBorder="1" applyAlignment="1" quotePrefix="1">
      <alignment horizontal="center" vertical="center" wrapText="1"/>
    </xf>
    <xf numFmtId="0" fontId="9" fillId="0" borderId="1" xfId="0" applyFont="1" applyFill="1" applyBorder="1" applyAlignment="1" quotePrefix="1">
      <alignment horizontal="center" vertical="center" wrapText="1"/>
    </xf>
    <xf numFmtId="0" fontId="9" fillId="0" borderId="1" xfId="0" applyFont="1" applyFill="1" applyBorder="1" applyAlignment="1" quotePrefix="1">
      <alignment horizontal="left" vertical="center"/>
    </xf>
    <xf numFmtId="0" fontId="7" fillId="0" borderId="1" xfId="0" applyFont="1" applyFill="1" applyBorder="1" applyAlignment="1" quotePrefix="1">
      <alignment horizontal="left" vertical="center"/>
    </xf>
    <xf numFmtId="0" fontId="7" fillId="0" borderId="1" xfId="0" applyFont="1" applyFill="1" applyBorder="1" applyAlignment="1" quotePrefix="1">
      <alignment horizontal="center" vertical="center" wrapText="1"/>
    </xf>
    <xf numFmtId="0" fontId="7" fillId="0" borderId="1" xfId="0" applyFont="1" applyFill="1" applyBorder="1" applyAlignment="1" quotePrefix="1">
      <alignment horizontal="left" vertical="center" wrapText="1"/>
    </xf>
    <xf numFmtId="0" fontId="7" fillId="0" borderId="3" xfId="0" applyFont="1" applyFill="1" applyBorder="1" applyAlignment="1" quotePrefix="1">
      <alignment horizontal="center" vertical="center" wrapText="1"/>
    </xf>
    <xf numFmtId="0" fontId="7" fillId="0" borderId="2" xfId="0" applyFont="1" applyFill="1" applyBorder="1" applyAlignment="1" quotePrefix="1">
      <alignment horizontal="center" vertical="center" wrapText="1"/>
    </xf>
    <xf numFmtId="0" fontId="14" fillId="0" borderId="0" xfId="0" applyFont="1" applyFill="1" applyAlignment="1" quotePrefix="1">
      <alignment horizontal="center" vertical="center"/>
    </xf>
    <xf numFmtId="0" fontId="13"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2" xfId="0" applyFont="1" applyFill="1" applyBorder="1" applyAlignment="1" quotePrefix="1">
      <alignment horizontal="center" vertical="center" wrapText="1"/>
    </xf>
    <xf numFmtId="0" fontId="7" fillId="0" borderId="1" xfId="0" applyFont="1" applyFill="1" applyBorder="1" applyAlignment="1" quotePrefix="1">
      <alignment horizontal="center" vertical="center"/>
    </xf>
    <xf numFmtId="0" fontId="9" fillId="0" borderId="1" xfId="0" applyFont="1" applyFill="1" applyBorder="1" applyAlignment="1" quotePrefix="1">
      <alignment horizontal="center" vertical="center"/>
    </xf>
    <xf numFmtId="0" fontId="7" fillId="0" borderId="8" xfId="0" applyFont="1" applyFill="1" applyBorder="1" applyAlignment="1" quotePrefix="1">
      <alignment horizontal="center" vertical="center" wrapText="1"/>
    </xf>
    <xf numFmtId="0" fontId="9" fillId="0" borderId="11" xfId="0" applyFont="1" applyFill="1" applyBorder="1" applyAlignment="1" quotePrefix="1">
      <alignment horizontal="center" vertical="center"/>
    </xf>
    <xf numFmtId="0" fontId="9" fillId="0" borderId="11" xfId="0" applyFont="1" applyFill="1" applyBorder="1" applyAlignment="1" quotePrefix="1">
      <alignment horizontal="center" vertical="center"/>
    </xf>
    <xf numFmtId="0" fontId="9" fillId="0" borderId="2" xfId="0" applyFont="1" applyFill="1" applyBorder="1" applyAlignment="1" quotePrefix="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0" xfId="49"/>
    <cellStyle name="常规_Sheet1_1" xfId="50"/>
    <cellStyle name="常规 2 2" xfId="51"/>
    <cellStyle name="常规 2" xfId="52"/>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user\KINGSTON\\&#31435;&#39033;\&#20135;&#31185;\&#20135;&#31185;2025.10.2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测算表"/>
      <sheetName val="山东省产科类医疗服务价格项目表"/>
      <sheetName val="山东省产科类医疗服务价格项目映射关系表"/>
      <sheetName val="山东省废止产科类医疗服务价格项目表"/>
      <sheetName val="立项指南"/>
      <sheetName val="映射关系"/>
      <sheetName val="未涉及项目"/>
      <sheetName val="现行产科项目"/>
      <sheetName val="报国家"/>
      <sheetName val="外省价格"/>
      <sheetName val="Sheet1"/>
    </sheetNames>
    <sheetDataSet>
      <sheetData sheetId="0"/>
      <sheetData sheetId="1"/>
      <sheetData sheetId="2"/>
      <sheetData sheetId="3"/>
      <sheetData sheetId="4"/>
      <sheetData sheetId="5"/>
      <sheetData sheetId="6"/>
      <sheetData sheetId="7"/>
      <sheetData sheetId="8"/>
      <sheetData sheetId="9">
        <row r="2">
          <cell r="B2" t="str">
            <v>项目名称</v>
          </cell>
          <cell r="C2" t="str">
            <v>项目代码</v>
          </cell>
        </row>
        <row r="3">
          <cell r="B3" t="str">
            <v>产前常规检查</v>
          </cell>
          <cell r="C3" t="str">
            <v>013112020010000</v>
          </cell>
        </row>
        <row r="4">
          <cell r="B4" t="str">
            <v>胎心监测</v>
          </cell>
          <cell r="C4" t="str">
            <v>013112020020000</v>
          </cell>
        </row>
        <row r="5">
          <cell r="B5" t="str">
            <v>胎心监测（远程）</v>
          </cell>
          <cell r="C5" t="str">
            <v>013112020030000</v>
          </cell>
        </row>
        <row r="6">
          <cell r="B6" t="str">
            <v>催引产</v>
          </cell>
          <cell r="C6" t="str">
            <v>013112020070000</v>
          </cell>
        </row>
        <row r="7">
          <cell r="B7" t="str">
            <v>产程管理</v>
          </cell>
          <cell r="C7" t="str">
            <v>013112020080000</v>
          </cell>
        </row>
        <row r="8">
          <cell r="B8" t="str">
            <v>阴道分娩（常规）</v>
          </cell>
          <cell r="C8" t="str">
            <v>013314000010000</v>
          </cell>
        </row>
        <row r="9">
          <cell r="B9" t="str">
            <v>阴道分娩（常规）-会阴裂伤修补（限3-4度）（加收）</v>
          </cell>
          <cell r="C9" t="str">
            <v>013314000010001</v>
          </cell>
        </row>
        <row r="10">
          <cell r="B10" t="str">
            <v>阴道分娩（常规）-宫颈裂伤修补（加收）</v>
          </cell>
          <cell r="C10" t="str">
            <v>013314000010002</v>
          </cell>
        </row>
        <row r="11">
          <cell r="B11" t="str">
            <v>阴道分娩（复杂）</v>
          </cell>
          <cell r="C11" t="str">
            <v>013314000020000</v>
          </cell>
        </row>
        <row r="12">
          <cell r="B12" t="str">
            <v>阴道分娩（复杂）-会阴裂伤修补（限3-4度）（加收）</v>
          </cell>
          <cell r="C12" t="str">
            <v>013314000020001</v>
          </cell>
        </row>
        <row r="13">
          <cell r="B13" t="str">
            <v>阴道分娩（复杂）-宫颈裂伤修补（加收）</v>
          </cell>
          <cell r="C13" t="str">
            <v>013314000020002</v>
          </cell>
        </row>
        <row r="14">
          <cell r="B14" t="str">
            <v>剖宫产（常规）</v>
          </cell>
          <cell r="C14" t="str">
            <v>013314000030000</v>
          </cell>
        </row>
        <row r="15">
          <cell r="B15" t="str">
            <v>剖宫产（常规）-阴道分娩转剖宫产（加收）</v>
          </cell>
          <cell r="C15" t="str">
            <v>013314000030001</v>
          </cell>
        </row>
        <row r="16">
          <cell r="B16" t="str">
            <v>剖宫产（复杂）</v>
          </cell>
          <cell r="C16" t="str">
            <v>013314000040000</v>
          </cell>
        </row>
        <row r="17">
          <cell r="B17" t="str">
            <v>剖宫产（复杂）-阴道分娩转剖宫产（加收）</v>
          </cell>
          <cell r="C17" t="str">
            <v>013314000040001</v>
          </cell>
        </row>
        <row r="18">
          <cell r="B18" t="str">
            <v>分娩镇痛</v>
          </cell>
          <cell r="C18" t="str">
            <v>013112020090000</v>
          </cell>
        </row>
        <row r="19">
          <cell r="B19" t="str">
            <v>导乐分娩</v>
          </cell>
          <cell r="C19" t="str">
            <v>013112020100000</v>
          </cell>
        </row>
        <row r="20">
          <cell r="B20" t="str">
            <v>亲情陪产</v>
          </cell>
          <cell r="C20" t="str">
            <v>013112020110000</v>
          </cell>
        </row>
        <row r="21">
          <cell r="B21" t="str">
            <v>胎儿外倒转</v>
          </cell>
          <cell r="C21" t="str">
            <v>013112020120000</v>
          </cell>
        </row>
        <row r="22">
          <cell r="B22" t="str">
            <v>宫颈环扎术（常规）</v>
          </cell>
          <cell r="C22" t="str">
            <v>013314000050000</v>
          </cell>
        </row>
        <row r="23">
          <cell r="B23" t="str">
            <v>宫颈环扎术（常规）-内镜下辅助操作（加收）</v>
          </cell>
          <cell r="C23" t="str">
            <v>013314000050001</v>
          </cell>
        </row>
        <row r="24">
          <cell r="B24" t="str">
            <v>宫颈环扎术（特殊）</v>
          </cell>
          <cell r="C24" t="str">
            <v>013314000060000</v>
          </cell>
        </row>
        <row r="25">
          <cell r="B25" t="str">
            <v>宫颈环扎术（特殊）-内镜下辅助操作（加收）</v>
          </cell>
          <cell r="C25" t="str">
            <v>013314000060001</v>
          </cell>
        </row>
        <row r="26">
          <cell r="B26" t="str">
            <v>产时宫外治疗</v>
          </cell>
          <cell r="C26" t="str">
            <v>013112020130000</v>
          </cell>
        </row>
        <row r="27">
          <cell r="B27" t="str">
            <v>胎儿宫内输血</v>
          </cell>
          <cell r="C27" t="str">
            <v>013112020140000</v>
          </cell>
        </row>
        <row r="28">
          <cell r="B28" t="str">
            <v>胎盘血管交通支凝固治疗</v>
          </cell>
          <cell r="C28" t="str">
            <v>013112020150000</v>
          </cell>
        </row>
        <row r="29">
          <cell r="B29" t="str">
            <v>胎盘血管交通支凝固治疗-内镜下辅助操作（加收）</v>
          </cell>
          <cell r="C29" t="str">
            <v>013112020150001</v>
          </cell>
        </row>
        <row r="30">
          <cell r="B30" t="str">
            <v>羊水调节</v>
          </cell>
          <cell r="C30" t="str">
            <v>013112020160000</v>
          </cell>
        </row>
        <row r="31">
          <cell r="B31" t="str">
            <v>羊水调节-内镜下辅助操作（加收）</v>
          </cell>
          <cell r="C31" t="str">
            <v>013112020160001</v>
          </cell>
        </row>
        <row r="32">
          <cell r="B32" t="str">
            <v>子宫压迫止血</v>
          </cell>
          <cell r="C32" t="str">
            <v>013112020170000</v>
          </cell>
        </row>
        <row r="33">
          <cell r="B33" t="str">
            <v>羊膜腔穿刺</v>
          </cell>
          <cell r="C33" t="str">
            <v>013112020040000</v>
          </cell>
        </row>
        <row r="34">
          <cell r="B34" t="str">
            <v>羊膜腔穿刺-内镜下辅助操作（加收）</v>
          </cell>
          <cell r="C34" t="str">
            <v>013112020040001</v>
          </cell>
        </row>
        <row r="35">
          <cell r="B35" t="str">
            <v>羊膜腔穿刺-羊膜腔穿刺注药（扩展）</v>
          </cell>
          <cell r="C35" t="str">
            <v>013112020040100</v>
          </cell>
        </row>
        <row r="36">
          <cell r="B36" t="str">
            <v>脐静脉穿刺</v>
          </cell>
          <cell r="C36" t="str">
            <v>013112020180000</v>
          </cell>
        </row>
        <row r="37">
          <cell r="B37" t="str">
            <v>绒毛取材</v>
          </cell>
          <cell r="C37" t="str">
            <v>013112020050000</v>
          </cell>
        </row>
        <row r="38">
          <cell r="B38" t="str">
            <v>胎儿内镜检查</v>
          </cell>
          <cell r="C38" t="str">
            <v>013112020060000</v>
          </cell>
        </row>
        <row r="39">
          <cell r="B39" t="str">
            <v>院外分娩产后处置</v>
          </cell>
          <cell r="C39" t="str">
            <v>013314000070000</v>
          </cell>
        </row>
        <row r="40">
          <cell r="B40" t="str">
            <v>院外分娩产后处置-会阴裂伤修补（限3-4度）（加收）</v>
          </cell>
          <cell r="C40" t="str">
            <v>013314000070001</v>
          </cell>
        </row>
        <row r="41">
          <cell r="B41" t="str">
            <v>院外分娩产后处置-宫颈裂伤修补（加收）</v>
          </cell>
          <cell r="C41" t="str">
            <v>013314000070002</v>
          </cell>
        </row>
        <row r="42">
          <cell r="B42" t="str">
            <v>药物减胎</v>
          </cell>
          <cell r="C42" t="str">
            <v>013112020190000</v>
          </cell>
        </row>
        <row r="43">
          <cell r="B43" t="str">
            <v>手术减胎</v>
          </cell>
          <cell r="C43" t="str">
            <v>013314000080000</v>
          </cell>
        </row>
        <row r="44">
          <cell r="B44" t="str">
            <v>手术减胎-内镜下辅助操作（加收）</v>
          </cell>
          <cell r="C44" t="str">
            <v>013314000080001</v>
          </cell>
        </row>
        <row r="45">
          <cell r="B45" t="str">
            <v>中期引产</v>
          </cell>
          <cell r="C45" t="str">
            <v>013112020200000</v>
          </cell>
        </row>
        <row r="46">
          <cell r="B46" t="str">
            <v>晚期引产</v>
          </cell>
          <cell r="C46" t="str">
            <v>013112020210000</v>
          </cell>
        </row>
        <row r="47">
          <cell r="B47" t="str">
            <v>死胎接生</v>
          </cell>
          <cell r="C47" t="str">
            <v>013112020220000</v>
          </cell>
        </row>
      </sheetData>
      <sheetData sheetId="1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9"/>
  <sheetViews>
    <sheetView tabSelected="1" zoomScale="85" zoomScaleNormal="85" workbookViewId="0">
      <pane ySplit="3" topLeftCell="A237" activePane="bottomLeft" state="frozen"/>
      <selection/>
      <selection pane="bottomLeft" activeCell="E11" sqref="E11"/>
    </sheetView>
  </sheetViews>
  <sheetFormatPr defaultColWidth="8.725" defaultRowHeight="13.5"/>
  <cols>
    <col min="1" max="1" width="8.725" style="179"/>
    <col min="2" max="2" width="20.275" style="179" customWidth="1"/>
    <col min="3" max="3" width="33.3333333333333" style="179" customWidth="1"/>
    <col min="4" max="4" width="21.5166666666667" style="179" customWidth="1"/>
    <col min="5" max="5" width="30.275" style="179" customWidth="1"/>
    <col min="6" max="6" width="11.4333333333333" style="179" customWidth="1"/>
    <col min="7" max="7" width="18.6333333333333" style="2" customWidth="1"/>
    <col min="8" max="9" width="24.6166666666667" style="182" customWidth="1"/>
    <col min="10" max="10" width="24.6166666666667" style="179" customWidth="1"/>
    <col min="11" max="16384" width="8.725" style="179"/>
  </cols>
  <sheetData>
    <row r="1" s="179" customFormat="1" ht="20.25" spans="1:10">
      <c r="A1" s="158" t="s">
        <v>0</v>
      </c>
      <c r="B1" s="158"/>
      <c r="C1" s="140"/>
      <c r="D1" s="158"/>
      <c r="E1" s="158"/>
      <c r="F1" s="158"/>
      <c r="G1" s="167"/>
      <c r="H1" s="159"/>
      <c r="I1" s="159"/>
      <c r="J1" s="158"/>
    </row>
    <row r="2" s="179" customFormat="1" ht="26.25" spans="1:10">
      <c r="A2" s="143" t="s">
        <v>1</v>
      </c>
      <c r="B2" s="183"/>
      <c r="C2" s="183"/>
      <c r="D2" s="183"/>
      <c r="E2" s="183"/>
      <c r="F2" s="183"/>
      <c r="G2" s="184"/>
      <c r="H2" s="183"/>
      <c r="I2" s="183"/>
      <c r="J2" s="183"/>
    </row>
    <row r="3" s="179" customFormat="1" ht="37.5" spans="1:10">
      <c r="A3" s="12" t="s">
        <v>2</v>
      </c>
      <c r="B3" s="59" t="s">
        <v>3</v>
      </c>
      <c r="C3" s="9" t="s">
        <v>4</v>
      </c>
      <c r="D3" s="12" t="s">
        <v>5</v>
      </c>
      <c r="E3" s="12" t="s">
        <v>6</v>
      </c>
      <c r="F3" s="12" t="s">
        <v>7</v>
      </c>
      <c r="G3" s="170" t="s">
        <v>8</v>
      </c>
      <c r="H3" s="9" t="s">
        <v>9</v>
      </c>
      <c r="I3" s="9" t="s">
        <v>10</v>
      </c>
      <c r="J3" s="12" t="s">
        <v>11</v>
      </c>
    </row>
    <row r="4" s="179" customFormat="1" ht="94" customHeight="1" spans="1:10">
      <c r="A4" s="112">
        <v>1</v>
      </c>
      <c r="B4" s="112" t="s">
        <v>12</v>
      </c>
      <c r="C4" s="185" t="s">
        <v>13</v>
      </c>
      <c r="D4" s="185" t="s">
        <v>14</v>
      </c>
      <c r="E4" s="185" t="s">
        <v>15</v>
      </c>
      <c r="F4" s="112" t="s">
        <v>16</v>
      </c>
      <c r="G4" s="145">
        <v>105</v>
      </c>
      <c r="H4" s="112">
        <f t="shared" ref="H4:H67" si="0">ROUND(G4*0.9,0)</f>
        <v>95</v>
      </c>
      <c r="I4" s="112">
        <f t="shared" ref="I4:I67" si="1">ROUND(G4*0.7,0)</f>
        <v>74</v>
      </c>
      <c r="J4" s="113"/>
    </row>
    <row r="5" s="179" customFormat="1" ht="75" customHeight="1" spans="1:10">
      <c r="A5" s="186">
        <v>2</v>
      </c>
      <c r="B5" s="112" t="s">
        <v>17</v>
      </c>
      <c r="C5" s="185" t="s">
        <v>18</v>
      </c>
      <c r="D5" s="185" t="s">
        <v>19</v>
      </c>
      <c r="E5" s="185" t="s">
        <v>20</v>
      </c>
      <c r="F5" s="112" t="s">
        <v>21</v>
      </c>
      <c r="G5" s="145">
        <v>100</v>
      </c>
      <c r="H5" s="112">
        <f t="shared" si="0"/>
        <v>90</v>
      </c>
      <c r="I5" s="112">
        <f t="shared" si="1"/>
        <v>70</v>
      </c>
      <c r="J5" s="113" t="s">
        <v>22</v>
      </c>
    </row>
    <row r="6" s="179" customFormat="1" ht="43" customHeight="1" spans="1:10">
      <c r="A6" s="187"/>
      <c r="B6" s="112" t="s">
        <v>23</v>
      </c>
      <c r="C6" s="185" t="s">
        <v>24</v>
      </c>
      <c r="D6" s="185"/>
      <c r="E6" s="185"/>
      <c r="F6" s="112" t="s">
        <v>21</v>
      </c>
      <c r="G6" s="145">
        <f t="shared" ref="G6:G10" si="2">G5*0.2</f>
        <v>20</v>
      </c>
      <c r="H6" s="112">
        <f t="shared" si="0"/>
        <v>18</v>
      </c>
      <c r="I6" s="112">
        <f t="shared" si="1"/>
        <v>14</v>
      </c>
      <c r="J6" s="113"/>
    </row>
    <row r="7" s="179" customFormat="1" ht="77" customHeight="1" spans="1:10">
      <c r="A7" s="186">
        <v>3</v>
      </c>
      <c r="B7" s="112" t="s">
        <v>25</v>
      </c>
      <c r="C7" s="185" t="s">
        <v>26</v>
      </c>
      <c r="D7" s="185" t="s">
        <v>27</v>
      </c>
      <c r="E7" s="185" t="s">
        <v>20</v>
      </c>
      <c r="F7" s="112" t="s">
        <v>21</v>
      </c>
      <c r="G7" s="145">
        <v>200</v>
      </c>
      <c r="H7" s="112">
        <f t="shared" si="0"/>
        <v>180</v>
      </c>
      <c r="I7" s="112">
        <f t="shared" si="1"/>
        <v>140</v>
      </c>
      <c r="J7" s="113" t="s">
        <v>22</v>
      </c>
    </row>
    <row r="8" s="179" customFormat="1" ht="34" customHeight="1" spans="1:10">
      <c r="A8" s="187"/>
      <c r="B8" s="112" t="s">
        <v>28</v>
      </c>
      <c r="C8" s="185" t="s">
        <v>29</v>
      </c>
      <c r="D8" s="185"/>
      <c r="E8" s="185"/>
      <c r="F8" s="112" t="s">
        <v>21</v>
      </c>
      <c r="G8" s="145">
        <f t="shared" si="2"/>
        <v>40</v>
      </c>
      <c r="H8" s="112">
        <f t="shared" si="0"/>
        <v>36</v>
      </c>
      <c r="I8" s="112">
        <f t="shared" si="1"/>
        <v>28</v>
      </c>
      <c r="J8" s="113"/>
    </row>
    <row r="9" s="179" customFormat="1" ht="78" customHeight="1" spans="1:10">
      <c r="A9" s="186">
        <v>4</v>
      </c>
      <c r="B9" s="112" t="s">
        <v>30</v>
      </c>
      <c r="C9" s="185" t="s">
        <v>31</v>
      </c>
      <c r="D9" s="185" t="s">
        <v>32</v>
      </c>
      <c r="E9" s="185" t="s">
        <v>20</v>
      </c>
      <c r="F9" s="112" t="s">
        <v>21</v>
      </c>
      <c r="G9" s="145">
        <v>300</v>
      </c>
      <c r="H9" s="112">
        <f t="shared" si="0"/>
        <v>270</v>
      </c>
      <c r="I9" s="112">
        <f t="shared" si="1"/>
        <v>210</v>
      </c>
      <c r="J9" s="113" t="s">
        <v>22</v>
      </c>
    </row>
    <row r="10" s="179" customFormat="1" ht="33" customHeight="1" spans="1:10">
      <c r="A10" s="187"/>
      <c r="B10" s="112" t="s">
        <v>33</v>
      </c>
      <c r="C10" s="185" t="s">
        <v>34</v>
      </c>
      <c r="D10" s="185"/>
      <c r="E10" s="185"/>
      <c r="F10" s="112" t="s">
        <v>21</v>
      </c>
      <c r="G10" s="145">
        <f t="shared" si="2"/>
        <v>60</v>
      </c>
      <c r="H10" s="112">
        <f t="shared" si="0"/>
        <v>54</v>
      </c>
      <c r="I10" s="112">
        <f t="shared" si="1"/>
        <v>42</v>
      </c>
      <c r="J10" s="113"/>
    </row>
    <row r="11" s="179" customFormat="1" ht="59" customHeight="1" spans="1:10">
      <c r="A11" s="186">
        <v>5</v>
      </c>
      <c r="B11" s="112" t="s">
        <v>35</v>
      </c>
      <c r="C11" s="185" t="s">
        <v>36</v>
      </c>
      <c r="D11" s="185" t="s">
        <v>37</v>
      </c>
      <c r="E11" s="185" t="s">
        <v>20</v>
      </c>
      <c r="F11" s="112" t="s">
        <v>21</v>
      </c>
      <c r="G11" s="145">
        <v>400</v>
      </c>
      <c r="H11" s="112">
        <f t="shared" si="0"/>
        <v>360</v>
      </c>
      <c r="I11" s="112">
        <f t="shared" si="1"/>
        <v>280</v>
      </c>
      <c r="J11" s="113" t="s">
        <v>38</v>
      </c>
    </row>
    <row r="12" s="179" customFormat="1" ht="35" customHeight="1" spans="1:10">
      <c r="A12" s="187"/>
      <c r="B12" s="112" t="s">
        <v>39</v>
      </c>
      <c r="C12" s="185" t="s">
        <v>40</v>
      </c>
      <c r="D12" s="185"/>
      <c r="E12" s="185"/>
      <c r="F12" s="112" t="s">
        <v>21</v>
      </c>
      <c r="G12" s="145">
        <f>G11*0.2</f>
        <v>80</v>
      </c>
      <c r="H12" s="112">
        <f t="shared" si="0"/>
        <v>72</v>
      </c>
      <c r="I12" s="112">
        <f t="shared" si="1"/>
        <v>56</v>
      </c>
      <c r="J12" s="113"/>
    </row>
    <row r="13" s="179" customFormat="1" ht="55" customHeight="1" spans="1:10">
      <c r="A13" s="112">
        <v>6</v>
      </c>
      <c r="B13" s="112" t="s">
        <v>41</v>
      </c>
      <c r="C13" s="185" t="s">
        <v>42</v>
      </c>
      <c r="D13" s="185" t="s">
        <v>43</v>
      </c>
      <c r="E13" s="185" t="s">
        <v>44</v>
      </c>
      <c r="F13" s="112" t="s">
        <v>21</v>
      </c>
      <c r="G13" s="145">
        <v>24</v>
      </c>
      <c r="H13" s="112">
        <f t="shared" si="0"/>
        <v>22</v>
      </c>
      <c r="I13" s="112">
        <f t="shared" si="1"/>
        <v>17</v>
      </c>
      <c r="J13" s="188"/>
    </row>
    <row r="14" s="179" customFormat="1" ht="80" customHeight="1" spans="1:10">
      <c r="A14" s="112">
        <v>7</v>
      </c>
      <c r="B14" s="112" t="s">
        <v>45</v>
      </c>
      <c r="C14" s="185" t="s">
        <v>46</v>
      </c>
      <c r="D14" s="185" t="s">
        <v>47</v>
      </c>
      <c r="E14" s="185" t="s">
        <v>48</v>
      </c>
      <c r="F14" s="112" t="s">
        <v>49</v>
      </c>
      <c r="G14" s="145">
        <v>240</v>
      </c>
      <c r="H14" s="112">
        <f t="shared" si="0"/>
        <v>216</v>
      </c>
      <c r="I14" s="112">
        <f t="shared" si="1"/>
        <v>168</v>
      </c>
      <c r="J14" s="113" t="s">
        <v>50</v>
      </c>
    </row>
    <row r="15" s="179" customFormat="1" ht="85" customHeight="1" spans="1:10">
      <c r="A15" s="112">
        <v>8</v>
      </c>
      <c r="B15" s="112" t="s">
        <v>51</v>
      </c>
      <c r="C15" s="185" t="s">
        <v>52</v>
      </c>
      <c r="D15" s="185" t="s">
        <v>53</v>
      </c>
      <c r="E15" s="185" t="s">
        <v>54</v>
      </c>
      <c r="F15" s="112" t="s">
        <v>49</v>
      </c>
      <c r="G15" s="145">
        <v>90</v>
      </c>
      <c r="H15" s="112">
        <f t="shared" si="0"/>
        <v>81</v>
      </c>
      <c r="I15" s="112">
        <f t="shared" si="1"/>
        <v>63</v>
      </c>
      <c r="J15" s="113" t="s">
        <v>50</v>
      </c>
    </row>
    <row r="16" s="179" customFormat="1" ht="73" customHeight="1" spans="1:10">
      <c r="A16" s="112">
        <v>9</v>
      </c>
      <c r="B16" s="112" t="s">
        <v>55</v>
      </c>
      <c r="C16" s="185" t="s">
        <v>56</v>
      </c>
      <c r="D16" s="185" t="s">
        <v>57</v>
      </c>
      <c r="E16" s="185" t="s">
        <v>58</v>
      </c>
      <c r="F16" s="112" t="s">
        <v>59</v>
      </c>
      <c r="G16" s="145">
        <v>6</v>
      </c>
      <c r="H16" s="112">
        <f t="shared" si="0"/>
        <v>5</v>
      </c>
      <c r="I16" s="112">
        <f t="shared" si="1"/>
        <v>4</v>
      </c>
      <c r="J16" s="113"/>
    </row>
    <row r="17" s="179" customFormat="1" ht="95" customHeight="1" spans="1:10">
      <c r="A17" s="186">
        <v>10</v>
      </c>
      <c r="B17" s="112" t="s">
        <v>60</v>
      </c>
      <c r="C17" s="185" t="s">
        <v>61</v>
      </c>
      <c r="D17" s="185" t="s">
        <v>62</v>
      </c>
      <c r="E17" s="185" t="s">
        <v>63</v>
      </c>
      <c r="F17" s="112" t="s">
        <v>16</v>
      </c>
      <c r="G17" s="145">
        <v>4310</v>
      </c>
      <c r="H17" s="112">
        <f t="shared" si="0"/>
        <v>3879</v>
      </c>
      <c r="I17" s="112">
        <f t="shared" si="1"/>
        <v>3017</v>
      </c>
      <c r="J17" s="113"/>
    </row>
    <row r="18" s="179" customFormat="1" ht="47" customHeight="1" spans="1:10">
      <c r="A18" s="187"/>
      <c r="B18" s="112" t="s">
        <v>64</v>
      </c>
      <c r="C18" s="185" t="s">
        <v>65</v>
      </c>
      <c r="D18" s="185"/>
      <c r="E18" s="185"/>
      <c r="F18" s="112" t="s">
        <v>16</v>
      </c>
      <c r="G18" s="145">
        <f t="shared" ref="G18:G22" si="3">G17*0.2</f>
        <v>862</v>
      </c>
      <c r="H18" s="112">
        <f t="shared" si="0"/>
        <v>776</v>
      </c>
      <c r="I18" s="112">
        <f t="shared" si="1"/>
        <v>603</v>
      </c>
      <c r="J18" s="113"/>
    </row>
    <row r="19" s="179" customFormat="1" ht="121" customHeight="1" spans="1:10">
      <c r="A19" s="186">
        <v>11</v>
      </c>
      <c r="B19" s="112" t="s">
        <v>66</v>
      </c>
      <c r="C19" s="185" t="s">
        <v>67</v>
      </c>
      <c r="D19" s="185" t="s">
        <v>68</v>
      </c>
      <c r="E19" s="185" t="s">
        <v>69</v>
      </c>
      <c r="F19" s="112" t="s">
        <v>16</v>
      </c>
      <c r="G19" s="145">
        <v>6900</v>
      </c>
      <c r="H19" s="112">
        <f t="shared" si="0"/>
        <v>6210</v>
      </c>
      <c r="I19" s="112">
        <f t="shared" si="1"/>
        <v>4830</v>
      </c>
      <c r="J19" s="113" t="s">
        <v>70</v>
      </c>
    </row>
    <row r="20" s="179" customFormat="1" ht="49" customHeight="1" spans="1:10">
      <c r="A20" s="187"/>
      <c r="B20" s="112" t="s">
        <v>71</v>
      </c>
      <c r="C20" s="185" t="s">
        <v>72</v>
      </c>
      <c r="D20" s="185"/>
      <c r="E20" s="185"/>
      <c r="F20" s="112" t="s">
        <v>16</v>
      </c>
      <c r="G20" s="145">
        <f t="shared" si="3"/>
        <v>1380</v>
      </c>
      <c r="H20" s="112">
        <f t="shared" si="0"/>
        <v>1242</v>
      </c>
      <c r="I20" s="112">
        <f t="shared" si="1"/>
        <v>966</v>
      </c>
      <c r="J20" s="113"/>
    </row>
    <row r="21" s="179" customFormat="1" ht="94" customHeight="1" spans="1:10">
      <c r="A21" s="186">
        <v>12</v>
      </c>
      <c r="B21" s="112" t="s">
        <v>73</v>
      </c>
      <c r="C21" s="185" t="s">
        <v>74</v>
      </c>
      <c r="D21" s="185" t="s">
        <v>75</v>
      </c>
      <c r="E21" s="185" t="s">
        <v>76</v>
      </c>
      <c r="F21" s="112" t="s">
        <v>16</v>
      </c>
      <c r="G21" s="145">
        <v>3860</v>
      </c>
      <c r="H21" s="112">
        <f t="shared" si="0"/>
        <v>3474</v>
      </c>
      <c r="I21" s="112">
        <f t="shared" si="1"/>
        <v>2702</v>
      </c>
      <c r="J21" s="113" t="s">
        <v>77</v>
      </c>
    </row>
    <row r="22" s="179" customFormat="1" ht="39" customHeight="1" spans="1:10">
      <c r="A22" s="187"/>
      <c r="B22" s="112" t="s">
        <v>78</v>
      </c>
      <c r="C22" s="185" t="s">
        <v>79</v>
      </c>
      <c r="D22" s="185"/>
      <c r="E22" s="185"/>
      <c r="F22" s="112" t="s">
        <v>16</v>
      </c>
      <c r="G22" s="145">
        <f t="shared" si="3"/>
        <v>772</v>
      </c>
      <c r="H22" s="112">
        <f t="shared" si="0"/>
        <v>695</v>
      </c>
      <c r="I22" s="112">
        <f t="shared" si="1"/>
        <v>540</v>
      </c>
      <c r="J22" s="113"/>
    </row>
    <row r="23" s="179" customFormat="1" ht="141" customHeight="1" spans="1:10">
      <c r="A23" s="186">
        <v>13</v>
      </c>
      <c r="B23" s="112" t="s">
        <v>80</v>
      </c>
      <c r="C23" s="185" t="s">
        <v>81</v>
      </c>
      <c r="D23" s="185" t="s">
        <v>82</v>
      </c>
      <c r="E23" s="185" t="s">
        <v>76</v>
      </c>
      <c r="F23" s="112" t="s">
        <v>16</v>
      </c>
      <c r="G23" s="145">
        <v>6270</v>
      </c>
      <c r="H23" s="112">
        <f t="shared" si="0"/>
        <v>5643</v>
      </c>
      <c r="I23" s="112">
        <f t="shared" si="1"/>
        <v>4389</v>
      </c>
      <c r="J23" s="113" t="s">
        <v>83</v>
      </c>
    </row>
    <row r="24" s="179" customFormat="1" ht="37" customHeight="1" spans="1:10">
      <c r="A24" s="187"/>
      <c r="B24" s="112" t="s">
        <v>84</v>
      </c>
      <c r="C24" s="185" t="s">
        <v>85</v>
      </c>
      <c r="D24" s="185"/>
      <c r="E24" s="185"/>
      <c r="F24" s="112" t="s">
        <v>16</v>
      </c>
      <c r="G24" s="145">
        <f t="shared" ref="G24:G28" si="4">G23*0.2</f>
        <v>1254</v>
      </c>
      <c r="H24" s="112">
        <f t="shared" si="0"/>
        <v>1129</v>
      </c>
      <c r="I24" s="112">
        <f t="shared" si="1"/>
        <v>878</v>
      </c>
      <c r="J24" s="113"/>
    </row>
    <row r="25" s="179" customFormat="1" ht="85.5" spans="1:10">
      <c r="A25" s="186">
        <v>14</v>
      </c>
      <c r="B25" s="112" t="s">
        <v>86</v>
      </c>
      <c r="C25" s="185" t="s">
        <v>87</v>
      </c>
      <c r="D25" s="185" t="s">
        <v>88</v>
      </c>
      <c r="E25" s="185" t="s">
        <v>89</v>
      </c>
      <c r="F25" s="112" t="s">
        <v>16</v>
      </c>
      <c r="G25" s="145">
        <v>4310</v>
      </c>
      <c r="H25" s="112">
        <f t="shared" si="0"/>
        <v>3879</v>
      </c>
      <c r="I25" s="112">
        <f t="shared" si="1"/>
        <v>3017</v>
      </c>
      <c r="J25" s="113" t="s">
        <v>90</v>
      </c>
    </row>
    <row r="26" s="179" customFormat="1" ht="35" customHeight="1" spans="1:10">
      <c r="A26" s="187"/>
      <c r="B26" s="112" t="s">
        <v>91</v>
      </c>
      <c r="C26" s="185" t="s">
        <v>92</v>
      </c>
      <c r="D26" s="185"/>
      <c r="E26" s="185"/>
      <c r="F26" s="112" t="s">
        <v>16</v>
      </c>
      <c r="G26" s="145">
        <f t="shared" si="4"/>
        <v>862</v>
      </c>
      <c r="H26" s="112">
        <f t="shared" si="0"/>
        <v>776</v>
      </c>
      <c r="I26" s="112">
        <f t="shared" si="1"/>
        <v>603</v>
      </c>
      <c r="J26" s="113"/>
    </row>
    <row r="27" s="179" customFormat="1" ht="146" customHeight="1" spans="1:10">
      <c r="A27" s="186">
        <v>15</v>
      </c>
      <c r="B27" s="112" t="s">
        <v>93</v>
      </c>
      <c r="C27" s="185" t="s">
        <v>94</v>
      </c>
      <c r="D27" s="185" t="s">
        <v>95</v>
      </c>
      <c r="E27" s="185" t="s">
        <v>89</v>
      </c>
      <c r="F27" s="112" t="s">
        <v>16</v>
      </c>
      <c r="G27" s="145">
        <v>6900</v>
      </c>
      <c r="H27" s="112">
        <f t="shared" si="0"/>
        <v>6210</v>
      </c>
      <c r="I27" s="112">
        <f t="shared" si="1"/>
        <v>4830</v>
      </c>
      <c r="J27" s="113" t="s">
        <v>96</v>
      </c>
    </row>
    <row r="28" s="179" customFormat="1" ht="40" customHeight="1" spans="1:10">
      <c r="A28" s="187"/>
      <c r="B28" s="112" t="s">
        <v>97</v>
      </c>
      <c r="C28" s="185" t="s">
        <v>98</v>
      </c>
      <c r="D28" s="185"/>
      <c r="E28" s="185"/>
      <c r="F28" s="112" t="s">
        <v>16</v>
      </c>
      <c r="G28" s="145">
        <f t="shared" si="4"/>
        <v>1380</v>
      </c>
      <c r="H28" s="112">
        <f t="shared" si="0"/>
        <v>1242</v>
      </c>
      <c r="I28" s="112">
        <f t="shared" si="1"/>
        <v>966</v>
      </c>
      <c r="J28" s="113"/>
    </row>
    <row r="29" s="179" customFormat="1" ht="90" customHeight="1" spans="1:10">
      <c r="A29" s="186">
        <v>16</v>
      </c>
      <c r="B29" s="112" t="s">
        <v>99</v>
      </c>
      <c r="C29" s="185" t="s">
        <v>100</v>
      </c>
      <c r="D29" s="185" t="s">
        <v>101</v>
      </c>
      <c r="E29" s="185" t="s">
        <v>76</v>
      </c>
      <c r="F29" s="112" t="s">
        <v>16</v>
      </c>
      <c r="G29" s="145">
        <v>3900</v>
      </c>
      <c r="H29" s="112">
        <f t="shared" si="0"/>
        <v>3510</v>
      </c>
      <c r="I29" s="112">
        <f t="shared" si="1"/>
        <v>2730</v>
      </c>
      <c r="J29" s="113" t="s">
        <v>102</v>
      </c>
    </row>
    <row r="30" s="179" customFormat="1" ht="48" customHeight="1" spans="1:10">
      <c r="A30" s="187"/>
      <c r="B30" s="112" t="s">
        <v>103</v>
      </c>
      <c r="C30" s="185" t="s">
        <v>104</v>
      </c>
      <c r="D30" s="185"/>
      <c r="E30" s="185"/>
      <c r="F30" s="112" t="s">
        <v>16</v>
      </c>
      <c r="G30" s="145">
        <f t="shared" ref="G30:G34" si="5">G29*0.2</f>
        <v>780</v>
      </c>
      <c r="H30" s="112">
        <f t="shared" si="0"/>
        <v>702</v>
      </c>
      <c r="I30" s="112">
        <f t="shared" si="1"/>
        <v>546</v>
      </c>
      <c r="J30" s="113"/>
    </row>
    <row r="31" s="179" customFormat="1" ht="150" customHeight="1" spans="1:10">
      <c r="A31" s="186">
        <v>17</v>
      </c>
      <c r="B31" s="112" t="s">
        <v>105</v>
      </c>
      <c r="C31" s="185" t="s">
        <v>106</v>
      </c>
      <c r="D31" s="185" t="s">
        <v>107</v>
      </c>
      <c r="E31" s="185" t="s">
        <v>76</v>
      </c>
      <c r="F31" s="112" t="s">
        <v>16</v>
      </c>
      <c r="G31" s="145">
        <v>6270</v>
      </c>
      <c r="H31" s="112">
        <f t="shared" si="0"/>
        <v>5643</v>
      </c>
      <c r="I31" s="112">
        <f t="shared" si="1"/>
        <v>4389</v>
      </c>
      <c r="J31" s="113" t="s">
        <v>108</v>
      </c>
    </row>
    <row r="32" s="179" customFormat="1" ht="55" customHeight="1" spans="1:10">
      <c r="A32" s="187"/>
      <c r="B32" s="112" t="s">
        <v>109</v>
      </c>
      <c r="C32" s="185" t="s">
        <v>110</v>
      </c>
      <c r="D32" s="185"/>
      <c r="E32" s="185"/>
      <c r="F32" s="112" t="s">
        <v>16</v>
      </c>
      <c r="G32" s="145">
        <f t="shared" si="5"/>
        <v>1254</v>
      </c>
      <c r="H32" s="112">
        <f t="shared" si="0"/>
        <v>1129</v>
      </c>
      <c r="I32" s="112">
        <f t="shared" si="1"/>
        <v>878</v>
      </c>
      <c r="J32" s="113"/>
    </row>
    <row r="33" s="179" customFormat="1" ht="110" customHeight="1" spans="1:10">
      <c r="A33" s="186">
        <v>18</v>
      </c>
      <c r="B33" s="112" t="s">
        <v>111</v>
      </c>
      <c r="C33" s="185" t="s">
        <v>112</v>
      </c>
      <c r="D33" s="185" t="s">
        <v>113</v>
      </c>
      <c r="E33" s="185" t="s">
        <v>89</v>
      </c>
      <c r="F33" s="112" t="s">
        <v>16</v>
      </c>
      <c r="G33" s="145">
        <v>4310</v>
      </c>
      <c r="H33" s="112">
        <f t="shared" si="0"/>
        <v>3879</v>
      </c>
      <c r="I33" s="112">
        <f t="shared" si="1"/>
        <v>3017</v>
      </c>
      <c r="J33" s="113" t="s">
        <v>114</v>
      </c>
    </row>
    <row r="34" s="179" customFormat="1" ht="55" customHeight="1" spans="1:10">
      <c r="A34" s="187"/>
      <c r="B34" s="112" t="s">
        <v>115</v>
      </c>
      <c r="C34" s="185" t="s">
        <v>116</v>
      </c>
      <c r="D34" s="185"/>
      <c r="E34" s="185"/>
      <c r="F34" s="112" t="s">
        <v>16</v>
      </c>
      <c r="G34" s="145">
        <f t="shared" si="5"/>
        <v>862</v>
      </c>
      <c r="H34" s="112">
        <f t="shared" si="0"/>
        <v>776</v>
      </c>
      <c r="I34" s="112">
        <f t="shared" si="1"/>
        <v>603</v>
      </c>
      <c r="J34" s="113"/>
    </row>
    <row r="35" s="179" customFormat="1" ht="151" customHeight="1" spans="1:10">
      <c r="A35" s="186">
        <v>19</v>
      </c>
      <c r="B35" s="112" t="s">
        <v>117</v>
      </c>
      <c r="C35" s="185" t="s">
        <v>118</v>
      </c>
      <c r="D35" s="185" t="s">
        <v>119</v>
      </c>
      <c r="E35" s="185" t="s">
        <v>89</v>
      </c>
      <c r="F35" s="112" t="s">
        <v>16</v>
      </c>
      <c r="G35" s="145">
        <v>6900</v>
      </c>
      <c r="H35" s="112">
        <f t="shared" si="0"/>
        <v>6210</v>
      </c>
      <c r="I35" s="112">
        <f t="shared" si="1"/>
        <v>4830</v>
      </c>
      <c r="J35" s="113" t="s">
        <v>120</v>
      </c>
    </row>
    <row r="36" s="179" customFormat="1" ht="52" customHeight="1" spans="1:10">
      <c r="A36" s="187"/>
      <c r="B36" s="112" t="s">
        <v>121</v>
      </c>
      <c r="C36" s="185" t="s">
        <v>122</v>
      </c>
      <c r="D36" s="185"/>
      <c r="E36" s="185"/>
      <c r="F36" s="112" t="s">
        <v>16</v>
      </c>
      <c r="G36" s="145">
        <f t="shared" ref="G36:G40" si="6">G35*0.2</f>
        <v>1380</v>
      </c>
      <c r="H36" s="112">
        <f t="shared" si="0"/>
        <v>1242</v>
      </c>
      <c r="I36" s="112">
        <f t="shared" si="1"/>
        <v>966</v>
      </c>
      <c r="J36" s="113"/>
    </row>
    <row r="37" s="179" customFormat="1" ht="104" customHeight="1" spans="1:10">
      <c r="A37" s="186">
        <v>20</v>
      </c>
      <c r="B37" s="112" t="s">
        <v>123</v>
      </c>
      <c r="C37" s="185" t="s">
        <v>124</v>
      </c>
      <c r="D37" s="185" t="s">
        <v>125</v>
      </c>
      <c r="E37" s="185" t="s">
        <v>76</v>
      </c>
      <c r="F37" s="112" t="s">
        <v>16</v>
      </c>
      <c r="G37" s="145">
        <v>3900</v>
      </c>
      <c r="H37" s="112">
        <f t="shared" si="0"/>
        <v>3510</v>
      </c>
      <c r="I37" s="112">
        <f t="shared" si="1"/>
        <v>2730</v>
      </c>
      <c r="J37" s="113" t="s">
        <v>126</v>
      </c>
    </row>
    <row r="38" s="179" customFormat="1" ht="50" customHeight="1" spans="1:10">
      <c r="A38" s="187"/>
      <c r="B38" s="112" t="s">
        <v>127</v>
      </c>
      <c r="C38" s="185" t="s">
        <v>128</v>
      </c>
      <c r="D38" s="185"/>
      <c r="E38" s="185"/>
      <c r="F38" s="112" t="s">
        <v>16</v>
      </c>
      <c r="G38" s="145">
        <f t="shared" si="6"/>
        <v>780</v>
      </c>
      <c r="H38" s="112">
        <f t="shared" si="0"/>
        <v>702</v>
      </c>
      <c r="I38" s="112">
        <f t="shared" si="1"/>
        <v>546</v>
      </c>
      <c r="J38" s="113"/>
    </row>
    <row r="39" s="179" customFormat="1" ht="146" customHeight="1" spans="1:10">
      <c r="A39" s="186">
        <v>21</v>
      </c>
      <c r="B39" s="112" t="s">
        <v>129</v>
      </c>
      <c r="C39" s="185" t="s">
        <v>130</v>
      </c>
      <c r="D39" s="185" t="s">
        <v>125</v>
      </c>
      <c r="E39" s="185" t="s">
        <v>76</v>
      </c>
      <c r="F39" s="112" t="s">
        <v>16</v>
      </c>
      <c r="G39" s="145">
        <v>5460</v>
      </c>
      <c r="H39" s="112">
        <f t="shared" si="0"/>
        <v>4914</v>
      </c>
      <c r="I39" s="112">
        <f t="shared" si="1"/>
        <v>3822</v>
      </c>
      <c r="J39" s="113" t="s">
        <v>131</v>
      </c>
    </row>
    <row r="40" s="179" customFormat="1" ht="49" customHeight="1" spans="1:10">
      <c r="A40" s="187"/>
      <c r="B40" s="112" t="s">
        <v>132</v>
      </c>
      <c r="C40" s="185" t="s">
        <v>133</v>
      </c>
      <c r="D40" s="185"/>
      <c r="E40" s="185"/>
      <c r="F40" s="112" t="s">
        <v>16</v>
      </c>
      <c r="G40" s="145">
        <f t="shared" si="6"/>
        <v>1092</v>
      </c>
      <c r="H40" s="112">
        <f t="shared" si="0"/>
        <v>983</v>
      </c>
      <c r="I40" s="112">
        <f t="shared" si="1"/>
        <v>764</v>
      </c>
      <c r="J40" s="113"/>
    </row>
    <row r="41" s="179" customFormat="1" ht="105" customHeight="1" spans="1:10">
      <c r="A41" s="186">
        <v>22</v>
      </c>
      <c r="B41" s="112" t="s">
        <v>134</v>
      </c>
      <c r="C41" s="185" t="s">
        <v>135</v>
      </c>
      <c r="D41" s="185" t="s">
        <v>136</v>
      </c>
      <c r="E41" s="185" t="s">
        <v>89</v>
      </c>
      <c r="F41" s="112" t="s">
        <v>16</v>
      </c>
      <c r="G41" s="145">
        <v>4200</v>
      </c>
      <c r="H41" s="112">
        <f t="shared" si="0"/>
        <v>3780</v>
      </c>
      <c r="I41" s="112">
        <f t="shared" si="1"/>
        <v>2940</v>
      </c>
      <c r="J41" s="113" t="s">
        <v>137</v>
      </c>
    </row>
    <row r="42" s="179" customFormat="1" ht="57" customHeight="1" spans="1:10">
      <c r="A42" s="187"/>
      <c r="B42" s="112" t="s">
        <v>138</v>
      </c>
      <c r="C42" s="185" t="s">
        <v>139</v>
      </c>
      <c r="D42" s="185"/>
      <c r="E42" s="185"/>
      <c r="F42" s="112" t="s">
        <v>16</v>
      </c>
      <c r="G42" s="145">
        <f t="shared" ref="G42:G46" si="7">G41*0.2</f>
        <v>840</v>
      </c>
      <c r="H42" s="112">
        <f t="shared" si="0"/>
        <v>756</v>
      </c>
      <c r="I42" s="112">
        <f t="shared" si="1"/>
        <v>588</v>
      </c>
      <c r="J42" s="113"/>
    </row>
    <row r="43" s="179" customFormat="1" ht="125" customHeight="1" spans="1:10">
      <c r="A43" s="186">
        <v>23</v>
      </c>
      <c r="B43" s="112" t="s">
        <v>140</v>
      </c>
      <c r="C43" s="185" t="s">
        <v>141</v>
      </c>
      <c r="D43" s="185" t="s">
        <v>142</v>
      </c>
      <c r="E43" s="185" t="s">
        <v>89</v>
      </c>
      <c r="F43" s="112" t="s">
        <v>16</v>
      </c>
      <c r="G43" s="145">
        <v>5880</v>
      </c>
      <c r="H43" s="112">
        <f t="shared" si="0"/>
        <v>5292</v>
      </c>
      <c r="I43" s="112">
        <f t="shared" si="1"/>
        <v>4116</v>
      </c>
      <c r="J43" s="113" t="s">
        <v>143</v>
      </c>
    </row>
    <row r="44" s="179" customFormat="1" ht="35" customHeight="1" spans="1:10">
      <c r="A44" s="187"/>
      <c r="B44" s="112" t="s">
        <v>144</v>
      </c>
      <c r="C44" s="185" t="s">
        <v>145</v>
      </c>
      <c r="D44" s="185"/>
      <c r="E44" s="185"/>
      <c r="F44" s="112" t="s">
        <v>16</v>
      </c>
      <c r="G44" s="145">
        <f t="shared" si="7"/>
        <v>1176</v>
      </c>
      <c r="H44" s="112">
        <f t="shared" si="0"/>
        <v>1058</v>
      </c>
      <c r="I44" s="112">
        <f t="shared" si="1"/>
        <v>823</v>
      </c>
      <c r="J44" s="113"/>
    </row>
    <row r="45" s="179" customFormat="1" ht="80" customHeight="1" spans="1:10">
      <c r="A45" s="186">
        <v>24</v>
      </c>
      <c r="B45" s="112" t="s">
        <v>146</v>
      </c>
      <c r="C45" s="185" t="s">
        <v>147</v>
      </c>
      <c r="D45" s="185" t="s">
        <v>148</v>
      </c>
      <c r="E45" s="185" t="s">
        <v>149</v>
      </c>
      <c r="F45" s="112" t="s">
        <v>150</v>
      </c>
      <c r="G45" s="145">
        <v>2880</v>
      </c>
      <c r="H45" s="112">
        <f t="shared" si="0"/>
        <v>2592</v>
      </c>
      <c r="I45" s="112">
        <f t="shared" si="1"/>
        <v>2016</v>
      </c>
      <c r="J45" s="113"/>
    </row>
    <row r="46" s="179" customFormat="1" ht="25" customHeight="1" spans="1:10">
      <c r="A46" s="187"/>
      <c r="B46" s="112" t="s">
        <v>151</v>
      </c>
      <c r="C46" s="185" t="s">
        <v>152</v>
      </c>
      <c r="D46" s="185"/>
      <c r="E46" s="185"/>
      <c r="F46" s="112" t="s">
        <v>150</v>
      </c>
      <c r="G46" s="145">
        <f t="shared" si="7"/>
        <v>576</v>
      </c>
      <c r="H46" s="112">
        <f t="shared" si="0"/>
        <v>518</v>
      </c>
      <c r="I46" s="112">
        <f t="shared" si="1"/>
        <v>403</v>
      </c>
      <c r="J46" s="113"/>
    </row>
    <row r="47" s="179" customFormat="1" ht="88" customHeight="1" spans="1:10">
      <c r="A47" s="186">
        <v>25</v>
      </c>
      <c r="B47" s="112" t="s">
        <v>153</v>
      </c>
      <c r="C47" s="185" t="s">
        <v>154</v>
      </c>
      <c r="D47" s="185" t="s">
        <v>155</v>
      </c>
      <c r="E47" s="185" t="s">
        <v>156</v>
      </c>
      <c r="F47" s="112" t="s">
        <v>157</v>
      </c>
      <c r="G47" s="145">
        <v>2700</v>
      </c>
      <c r="H47" s="112">
        <f t="shared" si="0"/>
        <v>2430</v>
      </c>
      <c r="I47" s="112">
        <f t="shared" si="1"/>
        <v>1890</v>
      </c>
      <c r="J47" s="113"/>
    </row>
    <row r="48" s="179" customFormat="1" ht="20" customHeight="1" spans="1:10">
      <c r="A48" s="189"/>
      <c r="B48" s="112" t="s">
        <v>158</v>
      </c>
      <c r="C48" s="185" t="s">
        <v>159</v>
      </c>
      <c r="D48" s="185"/>
      <c r="E48" s="185"/>
      <c r="F48" s="112" t="s">
        <v>157</v>
      </c>
      <c r="G48" s="145">
        <f t="shared" ref="G48:G53" si="8">G47*0.2</f>
        <v>540</v>
      </c>
      <c r="H48" s="112">
        <f t="shared" si="0"/>
        <v>486</v>
      </c>
      <c r="I48" s="112">
        <f t="shared" si="1"/>
        <v>378</v>
      </c>
      <c r="J48" s="113"/>
    </row>
    <row r="49" s="179" customFormat="1" ht="20" customHeight="1" spans="1:10">
      <c r="A49" s="187"/>
      <c r="B49" s="112" t="s">
        <v>160</v>
      </c>
      <c r="C49" s="190" t="s">
        <v>161</v>
      </c>
      <c r="D49" s="185"/>
      <c r="E49" s="185"/>
      <c r="F49" s="112" t="s">
        <v>157</v>
      </c>
      <c r="G49" s="145">
        <f>G47</f>
        <v>2700</v>
      </c>
      <c r="H49" s="112">
        <f t="shared" si="0"/>
        <v>2430</v>
      </c>
      <c r="I49" s="112">
        <f t="shared" si="1"/>
        <v>1890</v>
      </c>
      <c r="J49" s="113"/>
    </row>
    <row r="50" s="179" customFormat="1" ht="100" customHeight="1" spans="1:10">
      <c r="A50" s="186">
        <v>26</v>
      </c>
      <c r="B50" s="112" t="s">
        <v>162</v>
      </c>
      <c r="C50" s="185" t="s">
        <v>163</v>
      </c>
      <c r="D50" s="185" t="s">
        <v>164</v>
      </c>
      <c r="E50" s="185" t="s">
        <v>165</v>
      </c>
      <c r="F50" s="112" t="s">
        <v>157</v>
      </c>
      <c r="G50" s="145">
        <v>3500</v>
      </c>
      <c r="H50" s="112">
        <f t="shared" si="0"/>
        <v>3150</v>
      </c>
      <c r="I50" s="112">
        <f t="shared" si="1"/>
        <v>2450</v>
      </c>
      <c r="J50" s="113"/>
    </row>
    <row r="51" s="179" customFormat="1" ht="24" customHeight="1" spans="1:10">
      <c r="A51" s="187"/>
      <c r="B51" s="112" t="s">
        <v>166</v>
      </c>
      <c r="C51" s="185" t="s">
        <v>167</v>
      </c>
      <c r="D51" s="185"/>
      <c r="E51" s="185"/>
      <c r="F51" s="112" t="s">
        <v>157</v>
      </c>
      <c r="G51" s="145">
        <f t="shared" si="8"/>
        <v>700</v>
      </c>
      <c r="H51" s="112">
        <f t="shared" si="0"/>
        <v>630</v>
      </c>
      <c r="I51" s="112">
        <f t="shared" si="1"/>
        <v>490</v>
      </c>
      <c r="J51" s="113"/>
    </row>
    <row r="52" s="179" customFormat="1" ht="88" customHeight="1" spans="1:10">
      <c r="A52" s="186">
        <v>27</v>
      </c>
      <c r="B52" s="112" t="s">
        <v>168</v>
      </c>
      <c r="C52" s="185" t="s">
        <v>169</v>
      </c>
      <c r="D52" s="185" t="s">
        <v>170</v>
      </c>
      <c r="E52" s="185" t="s">
        <v>171</v>
      </c>
      <c r="F52" s="108" t="s">
        <v>16</v>
      </c>
      <c r="G52" s="145">
        <v>3920</v>
      </c>
      <c r="H52" s="112">
        <f t="shared" si="0"/>
        <v>3528</v>
      </c>
      <c r="I52" s="112">
        <f t="shared" si="1"/>
        <v>2744</v>
      </c>
      <c r="J52" s="113"/>
    </row>
    <row r="53" s="179" customFormat="1" ht="41" customHeight="1" spans="1:10">
      <c r="A53" s="187"/>
      <c r="B53" s="112" t="s">
        <v>172</v>
      </c>
      <c r="C53" s="185" t="s">
        <v>173</v>
      </c>
      <c r="D53" s="185"/>
      <c r="E53" s="185"/>
      <c r="F53" s="108" t="s">
        <v>16</v>
      </c>
      <c r="G53" s="145">
        <f t="shared" si="8"/>
        <v>784</v>
      </c>
      <c r="H53" s="112">
        <f t="shared" si="0"/>
        <v>706</v>
      </c>
      <c r="I53" s="112">
        <f t="shared" si="1"/>
        <v>549</v>
      </c>
      <c r="J53" s="113"/>
    </row>
    <row r="54" s="179" customFormat="1" ht="84" customHeight="1" spans="1:10">
      <c r="A54" s="186">
        <v>28</v>
      </c>
      <c r="B54" s="112" t="s">
        <v>174</v>
      </c>
      <c r="C54" s="185" t="s">
        <v>175</v>
      </c>
      <c r="D54" s="185" t="s">
        <v>176</v>
      </c>
      <c r="E54" s="185" t="s">
        <v>171</v>
      </c>
      <c r="F54" s="112" t="s">
        <v>16</v>
      </c>
      <c r="G54" s="145">
        <v>6720</v>
      </c>
      <c r="H54" s="112">
        <f t="shared" si="0"/>
        <v>6048</v>
      </c>
      <c r="I54" s="112">
        <f t="shared" si="1"/>
        <v>4704</v>
      </c>
      <c r="J54" s="113" t="s">
        <v>177</v>
      </c>
    </row>
    <row r="55" s="179" customFormat="1" ht="35" customHeight="1" spans="1:10">
      <c r="A55" s="187"/>
      <c r="B55" s="112" t="s">
        <v>178</v>
      </c>
      <c r="C55" s="185" t="s">
        <v>179</v>
      </c>
      <c r="D55" s="185"/>
      <c r="E55" s="185"/>
      <c r="F55" s="108" t="s">
        <v>16</v>
      </c>
      <c r="G55" s="145">
        <f t="shared" ref="G55:G59" si="9">G54*0.2</f>
        <v>1344</v>
      </c>
      <c r="H55" s="112">
        <f t="shared" si="0"/>
        <v>1210</v>
      </c>
      <c r="I55" s="112">
        <f t="shared" si="1"/>
        <v>941</v>
      </c>
      <c r="J55" s="113"/>
    </row>
    <row r="56" s="179" customFormat="1" ht="85" customHeight="1" spans="1:10">
      <c r="A56" s="186">
        <v>29</v>
      </c>
      <c r="B56" s="112" t="s">
        <v>180</v>
      </c>
      <c r="C56" s="185" t="s">
        <v>181</v>
      </c>
      <c r="D56" s="185" t="s">
        <v>182</v>
      </c>
      <c r="E56" s="185" t="s">
        <v>171</v>
      </c>
      <c r="F56" s="112" t="s">
        <v>16</v>
      </c>
      <c r="G56" s="145">
        <v>2400</v>
      </c>
      <c r="H56" s="112">
        <f t="shared" si="0"/>
        <v>2160</v>
      </c>
      <c r="I56" s="112">
        <f t="shared" si="1"/>
        <v>1680</v>
      </c>
      <c r="J56" s="113"/>
    </row>
    <row r="57" s="179" customFormat="1" ht="40" customHeight="1" spans="1:10">
      <c r="A57" s="187"/>
      <c r="B57" s="112" t="s">
        <v>183</v>
      </c>
      <c r="C57" s="185" t="s">
        <v>184</v>
      </c>
      <c r="D57" s="185"/>
      <c r="E57" s="185"/>
      <c r="F57" s="108" t="s">
        <v>16</v>
      </c>
      <c r="G57" s="145">
        <f t="shared" si="9"/>
        <v>480</v>
      </c>
      <c r="H57" s="112">
        <f t="shared" si="0"/>
        <v>432</v>
      </c>
      <c r="I57" s="112">
        <f t="shared" si="1"/>
        <v>336</v>
      </c>
      <c r="J57" s="113"/>
    </row>
    <row r="58" s="179" customFormat="1" ht="93" customHeight="1" spans="1:10">
      <c r="A58" s="186">
        <v>30</v>
      </c>
      <c r="B58" s="112" t="s">
        <v>185</v>
      </c>
      <c r="C58" s="185" t="s">
        <v>186</v>
      </c>
      <c r="D58" s="185" t="s">
        <v>187</v>
      </c>
      <c r="E58" s="185" t="s">
        <v>171</v>
      </c>
      <c r="F58" s="112" t="s">
        <v>16</v>
      </c>
      <c r="G58" s="145">
        <v>6800</v>
      </c>
      <c r="H58" s="112">
        <f t="shared" si="0"/>
        <v>6120</v>
      </c>
      <c r="I58" s="112">
        <f t="shared" si="1"/>
        <v>4760</v>
      </c>
      <c r="J58" s="113" t="s">
        <v>188</v>
      </c>
    </row>
    <row r="59" s="179" customFormat="1" ht="40" customHeight="1" spans="1:10">
      <c r="A59" s="187"/>
      <c r="B59" s="112" t="s">
        <v>189</v>
      </c>
      <c r="C59" s="185" t="s">
        <v>190</v>
      </c>
      <c r="D59" s="185"/>
      <c r="E59" s="185"/>
      <c r="F59" s="108" t="s">
        <v>16</v>
      </c>
      <c r="G59" s="145">
        <f t="shared" si="9"/>
        <v>1360</v>
      </c>
      <c r="H59" s="112">
        <f t="shared" si="0"/>
        <v>1224</v>
      </c>
      <c r="I59" s="112">
        <f t="shared" si="1"/>
        <v>952</v>
      </c>
      <c r="J59" s="113"/>
    </row>
    <row r="60" s="179" customFormat="1" ht="93" customHeight="1" spans="1:10">
      <c r="A60" s="186">
        <v>31</v>
      </c>
      <c r="B60" s="112" t="s">
        <v>191</v>
      </c>
      <c r="C60" s="185" t="s">
        <v>192</v>
      </c>
      <c r="D60" s="185" t="s">
        <v>193</v>
      </c>
      <c r="E60" s="185" t="s">
        <v>171</v>
      </c>
      <c r="F60" s="112" t="s">
        <v>194</v>
      </c>
      <c r="G60" s="145">
        <v>2580</v>
      </c>
      <c r="H60" s="112">
        <f t="shared" si="0"/>
        <v>2322</v>
      </c>
      <c r="I60" s="112">
        <f t="shared" si="1"/>
        <v>1806</v>
      </c>
      <c r="J60" s="113"/>
    </row>
    <row r="61" s="179" customFormat="1" ht="35" customHeight="1" spans="1:10">
      <c r="A61" s="189"/>
      <c r="B61" s="112" t="s">
        <v>195</v>
      </c>
      <c r="C61" s="185" t="s">
        <v>196</v>
      </c>
      <c r="D61" s="185"/>
      <c r="E61" s="185"/>
      <c r="F61" s="112" t="s">
        <v>194</v>
      </c>
      <c r="G61" s="145">
        <f>G60*0.2</f>
        <v>516</v>
      </c>
      <c r="H61" s="112">
        <f t="shared" si="0"/>
        <v>464</v>
      </c>
      <c r="I61" s="112">
        <f t="shared" si="1"/>
        <v>361</v>
      </c>
      <c r="J61" s="113"/>
    </row>
    <row r="62" s="179" customFormat="1" ht="36" customHeight="1" spans="1:10">
      <c r="A62" s="187"/>
      <c r="B62" s="112" t="s">
        <v>197</v>
      </c>
      <c r="C62" s="185" t="s">
        <v>198</v>
      </c>
      <c r="D62" s="185"/>
      <c r="E62" s="185"/>
      <c r="F62" s="112" t="s">
        <v>194</v>
      </c>
      <c r="G62" s="145">
        <v>775</v>
      </c>
      <c r="H62" s="112">
        <f t="shared" si="0"/>
        <v>698</v>
      </c>
      <c r="I62" s="112">
        <f t="shared" si="1"/>
        <v>543</v>
      </c>
      <c r="J62" s="113"/>
    </row>
    <row r="63" s="179" customFormat="1" ht="87" customHeight="1" spans="1:10">
      <c r="A63" s="186">
        <v>32</v>
      </c>
      <c r="B63" s="112" t="s">
        <v>199</v>
      </c>
      <c r="C63" s="185" t="s">
        <v>200</v>
      </c>
      <c r="D63" s="185" t="s">
        <v>201</v>
      </c>
      <c r="E63" s="185" t="s">
        <v>171</v>
      </c>
      <c r="F63" s="112" t="s">
        <v>194</v>
      </c>
      <c r="G63" s="145">
        <v>2160</v>
      </c>
      <c r="H63" s="112">
        <f t="shared" si="0"/>
        <v>1944</v>
      </c>
      <c r="I63" s="112">
        <f t="shared" si="1"/>
        <v>1512</v>
      </c>
      <c r="J63" s="113"/>
    </row>
    <row r="64" s="179" customFormat="1" ht="26" customHeight="1" spans="1:10">
      <c r="A64" s="189"/>
      <c r="B64" s="112" t="s">
        <v>202</v>
      </c>
      <c r="C64" s="185" t="s">
        <v>203</v>
      </c>
      <c r="D64" s="185"/>
      <c r="E64" s="185"/>
      <c r="F64" s="112" t="s">
        <v>194</v>
      </c>
      <c r="G64" s="145">
        <f>G63*0.2</f>
        <v>432</v>
      </c>
      <c r="H64" s="112">
        <f t="shared" si="0"/>
        <v>389</v>
      </c>
      <c r="I64" s="112">
        <f t="shared" si="1"/>
        <v>302</v>
      </c>
      <c r="J64" s="113"/>
    </row>
    <row r="65" s="179" customFormat="1" ht="41" customHeight="1" spans="1:10">
      <c r="A65" s="187"/>
      <c r="B65" s="112" t="s">
        <v>204</v>
      </c>
      <c r="C65" s="185" t="s">
        <v>205</v>
      </c>
      <c r="D65" s="185"/>
      <c r="E65" s="185"/>
      <c r="F65" s="112" t="s">
        <v>194</v>
      </c>
      <c r="G65" s="145">
        <f>G63*0.3</f>
        <v>648</v>
      </c>
      <c r="H65" s="112">
        <f t="shared" si="0"/>
        <v>583</v>
      </c>
      <c r="I65" s="112">
        <f t="shared" si="1"/>
        <v>454</v>
      </c>
      <c r="J65" s="113"/>
    </row>
    <row r="66" s="179" customFormat="1" ht="94" customHeight="1" spans="1:10">
      <c r="A66" s="186">
        <v>33</v>
      </c>
      <c r="B66" s="112" t="s">
        <v>206</v>
      </c>
      <c r="C66" s="185" t="s">
        <v>207</v>
      </c>
      <c r="D66" s="185" t="s">
        <v>208</v>
      </c>
      <c r="E66" s="185" t="s">
        <v>171</v>
      </c>
      <c r="F66" s="112" t="s">
        <v>16</v>
      </c>
      <c r="G66" s="145">
        <v>2100</v>
      </c>
      <c r="H66" s="112">
        <f t="shared" si="0"/>
        <v>1890</v>
      </c>
      <c r="I66" s="112">
        <f t="shared" si="1"/>
        <v>1470</v>
      </c>
      <c r="J66" s="113"/>
    </row>
    <row r="67" s="179" customFormat="1" ht="28" customHeight="1" spans="1:10">
      <c r="A67" s="189"/>
      <c r="B67" s="112" t="s">
        <v>209</v>
      </c>
      <c r="C67" s="185" t="s">
        <v>210</v>
      </c>
      <c r="D67" s="185"/>
      <c r="E67" s="185"/>
      <c r="F67" s="112" t="s">
        <v>16</v>
      </c>
      <c r="G67" s="145">
        <f>G66*0.2</f>
        <v>420</v>
      </c>
      <c r="H67" s="112">
        <f t="shared" si="0"/>
        <v>378</v>
      </c>
      <c r="I67" s="112">
        <f t="shared" si="1"/>
        <v>294</v>
      </c>
      <c r="J67" s="113"/>
    </row>
    <row r="68" s="179" customFormat="1" ht="34" customHeight="1" spans="1:10">
      <c r="A68" s="189"/>
      <c r="B68" s="112" t="s">
        <v>211</v>
      </c>
      <c r="C68" s="185" t="s">
        <v>212</v>
      </c>
      <c r="D68" s="185"/>
      <c r="E68" s="185"/>
      <c r="F68" s="112" t="s">
        <v>16</v>
      </c>
      <c r="G68" s="145">
        <f>G66*0.3</f>
        <v>630</v>
      </c>
      <c r="H68" s="112">
        <f t="shared" ref="H68:H131" si="10">ROUND(G68*0.9,0)</f>
        <v>567</v>
      </c>
      <c r="I68" s="112">
        <f t="shared" ref="I68:I131" si="11">ROUND(G68*0.7,0)</f>
        <v>441</v>
      </c>
      <c r="J68" s="113"/>
    </row>
    <row r="69" s="179" customFormat="1" ht="38" customHeight="1" spans="1:10">
      <c r="A69" s="187"/>
      <c r="B69" s="112" t="s">
        <v>213</v>
      </c>
      <c r="C69" s="185" t="s">
        <v>214</v>
      </c>
      <c r="D69" s="185"/>
      <c r="E69" s="185"/>
      <c r="F69" s="112" t="s">
        <v>16</v>
      </c>
      <c r="G69" s="145">
        <f>G66*0.2</f>
        <v>420</v>
      </c>
      <c r="H69" s="112">
        <f t="shared" si="10"/>
        <v>378</v>
      </c>
      <c r="I69" s="112">
        <f t="shared" si="11"/>
        <v>294</v>
      </c>
      <c r="J69" s="113"/>
    </row>
    <row r="70" s="179" customFormat="1" ht="80" customHeight="1" spans="1:10">
      <c r="A70" s="186">
        <v>34</v>
      </c>
      <c r="B70" s="112" t="s">
        <v>215</v>
      </c>
      <c r="C70" s="185" t="s">
        <v>216</v>
      </c>
      <c r="D70" s="185" t="s">
        <v>217</v>
      </c>
      <c r="E70" s="185" t="s">
        <v>171</v>
      </c>
      <c r="F70" s="112" t="s">
        <v>194</v>
      </c>
      <c r="G70" s="145">
        <v>3000</v>
      </c>
      <c r="H70" s="112">
        <f t="shared" si="10"/>
        <v>2700</v>
      </c>
      <c r="I70" s="112">
        <f t="shared" si="11"/>
        <v>2100</v>
      </c>
      <c r="J70" s="113"/>
    </row>
    <row r="71" s="179" customFormat="1" ht="26" customHeight="1" spans="1:10">
      <c r="A71" s="189"/>
      <c r="B71" s="112" t="s">
        <v>218</v>
      </c>
      <c r="C71" s="185" t="s">
        <v>219</v>
      </c>
      <c r="D71" s="185"/>
      <c r="E71" s="185"/>
      <c r="F71" s="112" t="s">
        <v>194</v>
      </c>
      <c r="G71" s="145">
        <f>G70*0.2</f>
        <v>600</v>
      </c>
      <c r="H71" s="112">
        <f t="shared" si="10"/>
        <v>540</v>
      </c>
      <c r="I71" s="112">
        <f t="shared" si="11"/>
        <v>420</v>
      </c>
      <c r="J71" s="113"/>
    </row>
    <row r="72" s="179" customFormat="1" ht="43" customHeight="1" spans="1:10">
      <c r="A72" s="187"/>
      <c r="B72" s="112" t="s">
        <v>220</v>
      </c>
      <c r="C72" s="185" t="s">
        <v>221</v>
      </c>
      <c r="D72" s="185"/>
      <c r="E72" s="185"/>
      <c r="F72" s="112" t="s">
        <v>194</v>
      </c>
      <c r="G72" s="145">
        <f>G70*0.3</f>
        <v>900</v>
      </c>
      <c r="H72" s="112">
        <f t="shared" si="10"/>
        <v>810</v>
      </c>
      <c r="I72" s="112">
        <f t="shared" si="11"/>
        <v>630</v>
      </c>
      <c r="J72" s="113"/>
    </row>
    <row r="73" s="179" customFormat="1" ht="91" customHeight="1" spans="1:10">
      <c r="A73" s="186">
        <v>35</v>
      </c>
      <c r="B73" s="112" t="s">
        <v>222</v>
      </c>
      <c r="C73" s="185" t="s">
        <v>223</v>
      </c>
      <c r="D73" s="185" t="s">
        <v>224</v>
      </c>
      <c r="E73" s="185" t="s">
        <v>171</v>
      </c>
      <c r="F73" s="112" t="s">
        <v>194</v>
      </c>
      <c r="G73" s="145">
        <v>1550</v>
      </c>
      <c r="H73" s="112">
        <f t="shared" si="10"/>
        <v>1395</v>
      </c>
      <c r="I73" s="112">
        <f t="shared" si="11"/>
        <v>1085</v>
      </c>
      <c r="J73" s="113"/>
    </row>
    <row r="74" s="179" customFormat="1" ht="21" customHeight="1" spans="1:10">
      <c r="A74" s="189"/>
      <c r="B74" s="112" t="s">
        <v>225</v>
      </c>
      <c r="C74" s="185" t="s">
        <v>226</v>
      </c>
      <c r="D74" s="185"/>
      <c r="E74" s="185"/>
      <c r="F74" s="112" t="s">
        <v>194</v>
      </c>
      <c r="G74" s="145">
        <f>G73*0.2</f>
        <v>310</v>
      </c>
      <c r="H74" s="112">
        <f t="shared" si="10"/>
        <v>279</v>
      </c>
      <c r="I74" s="112">
        <f t="shared" si="11"/>
        <v>217</v>
      </c>
      <c r="J74" s="113"/>
    </row>
    <row r="75" s="179" customFormat="1" ht="40" customHeight="1" spans="1:10">
      <c r="A75" s="187"/>
      <c r="B75" s="112" t="s">
        <v>227</v>
      </c>
      <c r="C75" s="185" t="s">
        <v>228</v>
      </c>
      <c r="D75" s="185"/>
      <c r="E75" s="185"/>
      <c r="F75" s="112" t="s">
        <v>194</v>
      </c>
      <c r="G75" s="145">
        <f>G73*0.3</f>
        <v>465</v>
      </c>
      <c r="H75" s="112">
        <f t="shared" si="10"/>
        <v>419</v>
      </c>
      <c r="I75" s="112">
        <f t="shared" si="11"/>
        <v>326</v>
      </c>
      <c r="J75" s="113"/>
    </row>
    <row r="76" s="179" customFormat="1" ht="100" customHeight="1" spans="1:10">
      <c r="A76" s="186">
        <v>36</v>
      </c>
      <c r="B76" s="112" t="s">
        <v>229</v>
      </c>
      <c r="C76" s="185" t="s">
        <v>230</v>
      </c>
      <c r="D76" s="185" t="s">
        <v>231</v>
      </c>
      <c r="E76" s="185" t="s">
        <v>171</v>
      </c>
      <c r="F76" s="112" t="s">
        <v>194</v>
      </c>
      <c r="G76" s="145">
        <v>2500</v>
      </c>
      <c r="H76" s="112">
        <f t="shared" si="10"/>
        <v>2250</v>
      </c>
      <c r="I76" s="112">
        <f t="shared" si="11"/>
        <v>1750</v>
      </c>
      <c r="J76" s="113"/>
    </row>
    <row r="77" s="179" customFormat="1" ht="32" customHeight="1" spans="1:10">
      <c r="A77" s="189"/>
      <c r="B77" s="112" t="s">
        <v>232</v>
      </c>
      <c r="C77" s="185" t="s">
        <v>233</v>
      </c>
      <c r="D77" s="185"/>
      <c r="E77" s="185"/>
      <c r="F77" s="112" t="s">
        <v>194</v>
      </c>
      <c r="G77" s="145">
        <f>G76*0.2</f>
        <v>500</v>
      </c>
      <c r="H77" s="112">
        <f t="shared" si="10"/>
        <v>450</v>
      </c>
      <c r="I77" s="112">
        <f t="shared" si="11"/>
        <v>350</v>
      </c>
      <c r="J77" s="113"/>
    </row>
    <row r="78" s="179" customFormat="1" ht="37" customHeight="1" spans="1:10">
      <c r="A78" s="187"/>
      <c r="B78" s="112" t="s">
        <v>234</v>
      </c>
      <c r="C78" s="185" t="s">
        <v>235</v>
      </c>
      <c r="D78" s="185"/>
      <c r="E78" s="185"/>
      <c r="F78" s="112" t="s">
        <v>194</v>
      </c>
      <c r="G78" s="145">
        <f>G76*0.3</f>
        <v>750</v>
      </c>
      <c r="H78" s="112">
        <f t="shared" si="10"/>
        <v>675</v>
      </c>
      <c r="I78" s="112">
        <f t="shared" si="11"/>
        <v>525</v>
      </c>
      <c r="J78" s="113"/>
    </row>
    <row r="79" s="179" customFormat="1" ht="102" customHeight="1" spans="1:10">
      <c r="A79" s="186">
        <v>37</v>
      </c>
      <c r="B79" s="112" t="s">
        <v>236</v>
      </c>
      <c r="C79" s="185" t="s">
        <v>237</v>
      </c>
      <c r="D79" s="185" t="s">
        <v>238</v>
      </c>
      <c r="E79" s="185" t="s">
        <v>171</v>
      </c>
      <c r="F79" s="112" t="s">
        <v>194</v>
      </c>
      <c r="G79" s="145">
        <v>1470</v>
      </c>
      <c r="H79" s="112">
        <f t="shared" si="10"/>
        <v>1323</v>
      </c>
      <c r="I79" s="112">
        <f t="shared" si="11"/>
        <v>1029</v>
      </c>
      <c r="J79" s="113"/>
    </row>
    <row r="80" s="179" customFormat="1" ht="30" customHeight="1" spans="1:10">
      <c r="A80" s="189"/>
      <c r="B80" s="112" t="s">
        <v>239</v>
      </c>
      <c r="C80" s="185" t="s">
        <v>240</v>
      </c>
      <c r="D80" s="185"/>
      <c r="E80" s="185"/>
      <c r="F80" s="112" t="s">
        <v>194</v>
      </c>
      <c r="G80" s="145">
        <f>G79*0.2</f>
        <v>294</v>
      </c>
      <c r="H80" s="112">
        <f t="shared" si="10"/>
        <v>265</v>
      </c>
      <c r="I80" s="112">
        <f t="shared" si="11"/>
        <v>206</v>
      </c>
      <c r="J80" s="113"/>
    </row>
    <row r="81" s="179" customFormat="1" ht="45" customHeight="1" spans="1:10">
      <c r="A81" s="187"/>
      <c r="B81" s="112" t="s">
        <v>241</v>
      </c>
      <c r="C81" s="185" t="s">
        <v>242</v>
      </c>
      <c r="D81" s="185"/>
      <c r="E81" s="185"/>
      <c r="F81" s="112" t="s">
        <v>194</v>
      </c>
      <c r="G81" s="145">
        <f>G79*0.3</f>
        <v>441</v>
      </c>
      <c r="H81" s="112">
        <f t="shared" si="10"/>
        <v>397</v>
      </c>
      <c r="I81" s="112">
        <f t="shared" si="11"/>
        <v>309</v>
      </c>
      <c r="J81" s="113"/>
    </row>
    <row r="82" s="179" customFormat="1" ht="94" customHeight="1" spans="1:10">
      <c r="A82" s="186">
        <v>38</v>
      </c>
      <c r="B82" s="112" t="s">
        <v>243</v>
      </c>
      <c r="C82" s="185" t="s">
        <v>244</v>
      </c>
      <c r="D82" s="185" t="s">
        <v>245</v>
      </c>
      <c r="E82" s="185" t="s">
        <v>171</v>
      </c>
      <c r="F82" s="112" t="s">
        <v>194</v>
      </c>
      <c r="G82" s="145">
        <v>1430</v>
      </c>
      <c r="H82" s="112">
        <f t="shared" si="10"/>
        <v>1287</v>
      </c>
      <c r="I82" s="112">
        <f t="shared" si="11"/>
        <v>1001</v>
      </c>
      <c r="J82" s="113"/>
    </row>
    <row r="83" s="179" customFormat="1" ht="34" customHeight="1" spans="1:10">
      <c r="A83" s="189"/>
      <c r="B83" s="112" t="s">
        <v>246</v>
      </c>
      <c r="C83" s="185" t="s">
        <v>247</v>
      </c>
      <c r="D83" s="185"/>
      <c r="E83" s="185"/>
      <c r="F83" s="112" t="s">
        <v>194</v>
      </c>
      <c r="G83" s="145">
        <f>G82*0.2</f>
        <v>286</v>
      </c>
      <c r="H83" s="112">
        <f t="shared" si="10"/>
        <v>257</v>
      </c>
      <c r="I83" s="112">
        <f t="shared" si="11"/>
        <v>200</v>
      </c>
      <c r="J83" s="113"/>
    </row>
    <row r="84" s="179" customFormat="1" ht="42" customHeight="1" spans="1:10">
      <c r="A84" s="187"/>
      <c r="B84" s="112" t="s">
        <v>248</v>
      </c>
      <c r="C84" s="185" t="s">
        <v>249</v>
      </c>
      <c r="D84" s="185"/>
      <c r="E84" s="185"/>
      <c r="F84" s="112" t="s">
        <v>194</v>
      </c>
      <c r="G84" s="145">
        <v>430</v>
      </c>
      <c r="H84" s="112">
        <f t="shared" si="10"/>
        <v>387</v>
      </c>
      <c r="I84" s="112">
        <f t="shared" si="11"/>
        <v>301</v>
      </c>
      <c r="J84" s="113"/>
    </row>
    <row r="85" s="179" customFormat="1" ht="102" customHeight="1" spans="1:10">
      <c r="A85" s="186">
        <v>39</v>
      </c>
      <c r="B85" s="112" t="s">
        <v>250</v>
      </c>
      <c r="C85" s="185" t="s">
        <v>251</v>
      </c>
      <c r="D85" s="185" t="s">
        <v>252</v>
      </c>
      <c r="E85" s="185" t="s">
        <v>253</v>
      </c>
      <c r="F85" s="112" t="s">
        <v>194</v>
      </c>
      <c r="G85" s="145">
        <v>1550</v>
      </c>
      <c r="H85" s="112">
        <f t="shared" si="10"/>
        <v>1395</v>
      </c>
      <c r="I85" s="112">
        <f t="shared" si="11"/>
        <v>1085</v>
      </c>
      <c r="J85" s="113" t="s">
        <v>254</v>
      </c>
    </row>
    <row r="86" s="179" customFormat="1" ht="36" customHeight="1" spans="1:10">
      <c r="A86" s="189"/>
      <c r="B86" s="112" t="s">
        <v>255</v>
      </c>
      <c r="C86" s="185" t="s">
        <v>256</v>
      </c>
      <c r="D86" s="185"/>
      <c r="E86" s="185"/>
      <c r="F86" s="112" t="s">
        <v>194</v>
      </c>
      <c r="G86" s="145">
        <f t="shared" ref="G86:G91" si="12">G85*0.2</f>
        <v>310</v>
      </c>
      <c r="H86" s="112">
        <f t="shared" si="10"/>
        <v>279</v>
      </c>
      <c r="I86" s="112">
        <f t="shared" si="11"/>
        <v>217</v>
      </c>
      <c r="J86" s="113"/>
    </row>
    <row r="87" s="179" customFormat="1" ht="35" customHeight="1" spans="1:10">
      <c r="A87" s="187"/>
      <c r="B87" s="112" t="s">
        <v>257</v>
      </c>
      <c r="C87" s="185" t="s">
        <v>258</v>
      </c>
      <c r="D87" s="185"/>
      <c r="E87" s="185"/>
      <c r="F87" s="112" t="s">
        <v>194</v>
      </c>
      <c r="G87" s="145">
        <f>G85*0.3</f>
        <v>465</v>
      </c>
      <c r="H87" s="112">
        <f t="shared" si="10"/>
        <v>419</v>
      </c>
      <c r="I87" s="112">
        <f t="shared" si="11"/>
        <v>326</v>
      </c>
      <c r="J87" s="113"/>
    </row>
    <row r="88" s="179" customFormat="1" ht="76" customHeight="1" spans="1:10">
      <c r="A88" s="186">
        <v>40</v>
      </c>
      <c r="B88" s="112" t="s">
        <v>259</v>
      </c>
      <c r="C88" s="185" t="s">
        <v>260</v>
      </c>
      <c r="D88" s="185" t="s">
        <v>261</v>
      </c>
      <c r="E88" s="185" t="s">
        <v>262</v>
      </c>
      <c r="F88" s="112" t="s">
        <v>16</v>
      </c>
      <c r="G88" s="145">
        <v>3920</v>
      </c>
      <c r="H88" s="112">
        <f t="shared" si="10"/>
        <v>3528</v>
      </c>
      <c r="I88" s="112">
        <f t="shared" si="11"/>
        <v>2744</v>
      </c>
      <c r="J88" s="113"/>
    </row>
    <row r="89" s="179" customFormat="1" ht="39" customHeight="1" spans="1:10">
      <c r="A89" s="187"/>
      <c r="B89" s="112" t="s">
        <v>263</v>
      </c>
      <c r="C89" s="185" t="s">
        <v>264</v>
      </c>
      <c r="D89" s="185"/>
      <c r="E89" s="185"/>
      <c r="F89" s="112" t="s">
        <v>16</v>
      </c>
      <c r="G89" s="145">
        <f t="shared" si="12"/>
        <v>784</v>
      </c>
      <c r="H89" s="112">
        <f t="shared" si="10"/>
        <v>706</v>
      </c>
      <c r="I89" s="112">
        <f t="shared" si="11"/>
        <v>549</v>
      </c>
      <c r="J89" s="113"/>
    </row>
    <row r="90" s="179" customFormat="1" ht="74" customHeight="1" spans="1:10">
      <c r="A90" s="186">
        <v>41</v>
      </c>
      <c r="B90" s="112" t="s">
        <v>265</v>
      </c>
      <c r="C90" s="185" t="s">
        <v>266</v>
      </c>
      <c r="D90" s="185" t="s">
        <v>267</v>
      </c>
      <c r="E90" s="185" t="s">
        <v>262</v>
      </c>
      <c r="F90" s="112" t="s">
        <v>16</v>
      </c>
      <c r="G90" s="145">
        <v>5880</v>
      </c>
      <c r="H90" s="112">
        <f t="shared" si="10"/>
        <v>5292</v>
      </c>
      <c r="I90" s="112">
        <f t="shared" si="11"/>
        <v>4116</v>
      </c>
      <c r="J90" s="113" t="s">
        <v>268</v>
      </c>
    </row>
    <row r="91" s="179" customFormat="1" ht="39" customHeight="1" spans="1:10">
      <c r="A91" s="187"/>
      <c r="B91" s="112" t="s">
        <v>269</v>
      </c>
      <c r="C91" s="185" t="s">
        <v>270</v>
      </c>
      <c r="D91" s="185"/>
      <c r="E91" s="185"/>
      <c r="F91" s="112" t="s">
        <v>16</v>
      </c>
      <c r="G91" s="145">
        <f t="shared" si="12"/>
        <v>1176</v>
      </c>
      <c r="H91" s="112">
        <f t="shared" si="10"/>
        <v>1058</v>
      </c>
      <c r="I91" s="112">
        <f t="shared" si="11"/>
        <v>823</v>
      </c>
      <c r="J91" s="113"/>
    </row>
    <row r="92" s="179" customFormat="1" ht="80" customHeight="1" spans="1:10">
      <c r="A92" s="186">
        <v>42</v>
      </c>
      <c r="B92" s="112" t="s">
        <v>271</v>
      </c>
      <c r="C92" s="185" t="s">
        <v>272</v>
      </c>
      <c r="D92" s="185" t="s">
        <v>273</v>
      </c>
      <c r="E92" s="185" t="s">
        <v>274</v>
      </c>
      <c r="F92" s="112" t="s">
        <v>275</v>
      </c>
      <c r="G92" s="145">
        <v>2400</v>
      </c>
      <c r="H92" s="112">
        <f t="shared" si="10"/>
        <v>2160</v>
      </c>
      <c r="I92" s="112">
        <f t="shared" si="11"/>
        <v>1680</v>
      </c>
      <c r="J92" s="113"/>
    </row>
    <row r="93" s="179" customFormat="1" ht="37" customHeight="1" spans="1:10">
      <c r="A93" s="187"/>
      <c r="B93" s="112" t="s">
        <v>276</v>
      </c>
      <c r="C93" s="185" t="s">
        <v>277</v>
      </c>
      <c r="D93" s="185"/>
      <c r="E93" s="185"/>
      <c r="F93" s="112" t="s">
        <v>275</v>
      </c>
      <c r="G93" s="145">
        <f t="shared" ref="G93:G97" si="13">G92*0.2</f>
        <v>480</v>
      </c>
      <c r="H93" s="112">
        <f t="shared" si="10"/>
        <v>432</v>
      </c>
      <c r="I93" s="112">
        <f t="shared" si="11"/>
        <v>336</v>
      </c>
      <c r="J93" s="113"/>
    </row>
    <row r="94" s="179" customFormat="1" ht="76" customHeight="1" spans="1:10">
      <c r="A94" s="186">
        <v>43</v>
      </c>
      <c r="B94" s="112" t="s">
        <v>278</v>
      </c>
      <c r="C94" s="185" t="s">
        <v>279</v>
      </c>
      <c r="D94" s="185" t="s">
        <v>280</v>
      </c>
      <c r="E94" s="185" t="s">
        <v>274</v>
      </c>
      <c r="F94" s="112" t="s">
        <v>275</v>
      </c>
      <c r="G94" s="145">
        <v>2920</v>
      </c>
      <c r="H94" s="112">
        <f t="shared" si="10"/>
        <v>2628</v>
      </c>
      <c r="I94" s="112">
        <f t="shared" si="11"/>
        <v>2044</v>
      </c>
      <c r="J94" s="113" t="s">
        <v>281</v>
      </c>
    </row>
    <row r="95" s="179" customFormat="1" ht="39" customHeight="1" spans="1:10">
      <c r="A95" s="187"/>
      <c r="B95" s="112" t="s">
        <v>282</v>
      </c>
      <c r="C95" s="185" t="s">
        <v>283</v>
      </c>
      <c r="D95" s="185"/>
      <c r="E95" s="185"/>
      <c r="F95" s="112" t="s">
        <v>275</v>
      </c>
      <c r="G95" s="145">
        <f t="shared" si="13"/>
        <v>584</v>
      </c>
      <c r="H95" s="112">
        <f t="shared" si="10"/>
        <v>526</v>
      </c>
      <c r="I95" s="112">
        <f t="shared" si="11"/>
        <v>409</v>
      </c>
      <c r="J95" s="113"/>
    </row>
    <row r="96" s="179" customFormat="1" ht="76" customHeight="1" spans="1:10">
      <c r="A96" s="186">
        <v>44</v>
      </c>
      <c r="B96" s="112" t="s">
        <v>284</v>
      </c>
      <c r="C96" s="185" t="s">
        <v>285</v>
      </c>
      <c r="D96" s="185" t="s">
        <v>286</v>
      </c>
      <c r="E96" s="185" t="s">
        <v>274</v>
      </c>
      <c r="F96" s="112" t="s">
        <v>49</v>
      </c>
      <c r="G96" s="145">
        <v>2000</v>
      </c>
      <c r="H96" s="112">
        <f t="shared" si="10"/>
        <v>1800</v>
      </c>
      <c r="I96" s="112">
        <f t="shared" si="11"/>
        <v>1400</v>
      </c>
      <c r="J96" s="113"/>
    </row>
    <row r="97" s="179" customFormat="1" ht="39" customHeight="1" spans="1:10">
      <c r="A97" s="187"/>
      <c r="B97" s="112" t="s">
        <v>287</v>
      </c>
      <c r="C97" s="185" t="s">
        <v>288</v>
      </c>
      <c r="D97" s="185"/>
      <c r="E97" s="185"/>
      <c r="F97" s="112" t="s">
        <v>49</v>
      </c>
      <c r="G97" s="145">
        <f t="shared" si="13"/>
        <v>400</v>
      </c>
      <c r="H97" s="112">
        <f t="shared" si="10"/>
        <v>360</v>
      </c>
      <c r="I97" s="112">
        <f t="shared" si="11"/>
        <v>280</v>
      </c>
      <c r="J97" s="113"/>
    </row>
    <row r="98" s="179" customFormat="1" ht="86" customHeight="1" spans="1:10">
      <c r="A98" s="186">
        <v>45</v>
      </c>
      <c r="B98" s="112" t="s">
        <v>289</v>
      </c>
      <c r="C98" s="185" t="s">
        <v>290</v>
      </c>
      <c r="D98" s="185" t="s">
        <v>291</v>
      </c>
      <c r="E98" s="185" t="s">
        <v>274</v>
      </c>
      <c r="F98" s="112" t="s">
        <v>49</v>
      </c>
      <c r="G98" s="145">
        <v>2520</v>
      </c>
      <c r="H98" s="112">
        <f t="shared" si="10"/>
        <v>2268</v>
      </c>
      <c r="I98" s="112">
        <f t="shared" si="11"/>
        <v>1764</v>
      </c>
      <c r="J98" s="113" t="s">
        <v>292</v>
      </c>
    </row>
    <row r="99" s="179" customFormat="1" ht="36" customHeight="1" spans="1:10">
      <c r="A99" s="187"/>
      <c r="B99" s="112" t="s">
        <v>293</v>
      </c>
      <c r="C99" s="185" t="s">
        <v>294</v>
      </c>
      <c r="D99" s="185"/>
      <c r="E99" s="185"/>
      <c r="F99" s="112" t="s">
        <v>49</v>
      </c>
      <c r="G99" s="145">
        <f t="shared" ref="G99:G103" si="14">G98*0.2</f>
        <v>504</v>
      </c>
      <c r="H99" s="112">
        <f t="shared" si="10"/>
        <v>454</v>
      </c>
      <c r="I99" s="112">
        <f t="shared" si="11"/>
        <v>353</v>
      </c>
      <c r="J99" s="113"/>
    </row>
    <row r="100" s="179" customFormat="1" ht="90" customHeight="1" spans="1:10">
      <c r="A100" s="186">
        <v>46</v>
      </c>
      <c r="B100" s="112" t="s">
        <v>295</v>
      </c>
      <c r="C100" s="185" t="s">
        <v>296</v>
      </c>
      <c r="D100" s="185" t="s">
        <v>297</v>
      </c>
      <c r="E100" s="185" t="s">
        <v>298</v>
      </c>
      <c r="F100" s="112" t="s">
        <v>299</v>
      </c>
      <c r="G100" s="145">
        <v>3900</v>
      </c>
      <c r="H100" s="112">
        <f t="shared" si="10"/>
        <v>3510</v>
      </c>
      <c r="I100" s="112">
        <f t="shared" si="11"/>
        <v>2730</v>
      </c>
      <c r="J100" s="113"/>
    </row>
    <row r="101" s="179" customFormat="1" ht="39" customHeight="1" spans="1:10">
      <c r="A101" s="187"/>
      <c r="B101" s="112" t="s">
        <v>300</v>
      </c>
      <c r="C101" s="185" t="s">
        <v>301</v>
      </c>
      <c r="D101" s="185"/>
      <c r="E101" s="185"/>
      <c r="F101" s="112" t="s">
        <v>299</v>
      </c>
      <c r="G101" s="145">
        <f t="shared" si="14"/>
        <v>780</v>
      </c>
      <c r="H101" s="112">
        <f t="shared" si="10"/>
        <v>702</v>
      </c>
      <c r="I101" s="112">
        <f t="shared" si="11"/>
        <v>546</v>
      </c>
      <c r="J101" s="113"/>
    </row>
    <row r="102" s="179" customFormat="1" ht="91" customHeight="1" spans="1:10">
      <c r="A102" s="186">
        <v>47</v>
      </c>
      <c r="B102" s="112" t="s">
        <v>302</v>
      </c>
      <c r="C102" s="185" t="s">
        <v>303</v>
      </c>
      <c r="D102" s="185" t="s">
        <v>304</v>
      </c>
      <c r="E102" s="185" t="s">
        <v>298</v>
      </c>
      <c r="F102" s="112" t="s">
        <v>299</v>
      </c>
      <c r="G102" s="145">
        <v>5850</v>
      </c>
      <c r="H102" s="112">
        <f t="shared" si="10"/>
        <v>5265</v>
      </c>
      <c r="I102" s="112">
        <f t="shared" si="11"/>
        <v>4095</v>
      </c>
      <c r="J102" s="113" t="s">
        <v>305</v>
      </c>
    </row>
    <row r="103" s="179" customFormat="1" ht="37" customHeight="1" spans="1:10">
      <c r="A103" s="187"/>
      <c r="B103" s="112" t="s">
        <v>306</v>
      </c>
      <c r="C103" s="185" t="s">
        <v>307</v>
      </c>
      <c r="D103" s="185"/>
      <c r="E103" s="185"/>
      <c r="F103" s="112" t="s">
        <v>299</v>
      </c>
      <c r="G103" s="145">
        <f t="shared" si="14"/>
        <v>1170</v>
      </c>
      <c r="H103" s="112">
        <f t="shared" si="10"/>
        <v>1053</v>
      </c>
      <c r="I103" s="112">
        <f t="shared" si="11"/>
        <v>819</v>
      </c>
      <c r="J103" s="113"/>
    </row>
    <row r="104" s="179" customFormat="1" ht="89" customHeight="1" spans="1:10">
      <c r="A104" s="186">
        <v>48</v>
      </c>
      <c r="B104" s="112" t="s">
        <v>308</v>
      </c>
      <c r="C104" s="185" t="s">
        <v>309</v>
      </c>
      <c r="D104" s="185" t="s">
        <v>310</v>
      </c>
      <c r="E104" s="185" t="s">
        <v>298</v>
      </c>
      <c r="F104" s="112" t="s">
        <v>16</v>
      </c>
      <c r="G104" s="145">
        <v>3900</v>
      </c>
      <c r="H104" s="112">
        <f t="shared" si="10"/>
        <v>3510</v>
      </c>
      <c r="I104" s="112">
        <f t="shared" si="11"/>
        <v>2730</v>
      </c>
      <c r="J104" s="113"/>
    </row>
    <row r="105" s="179" customFormat="1" ht="28.5" spans="1:10">
      <c r="A105" s="187"/>
      <c r="B105" s="112" t="s">
        <v>311</v>
      </c>
      <c r="C105" s="185" t="s">
        <v>312</v>
      </c>
      <c r="D105" s="185"/>
      <c r="E105" s="185"/>
      <c r="F105" s="112" t="s">
        <v>16</v>
      </c>
      <c r="G105" s="145">
        <f t="shared" ref="G105:G109" si="15">G104*0.2</f>
        <v>780</v>
      </c>
      <c r="H105" s="112">
        <f t="shared" si="10"/>
        <v>702</v>
      </c>
      <c r="I105" s="112">
        <f t="shared" si="11"/>
        <v>546</v>
      </c>
      <c r="J105" s="113"/>
    </row>
    <row r="106" s="179" customFormat="1" ht="93" customHeight="1" spans="1:10">
      <c r="A106" s="186">
        <v>49</v>
      </c>
      <c r="B106" s="112" t="s">
        <v>313</v>
      </c>
      <c r="C106" s="185" t="s">
        <v>314</v>
      </c>
      <c r="D106" s="185" t="s">
        <v>315</v>
      </c>
      <c r="E106" s="185" t="s">
        <v>298</v>
      </c>
      <c r="F106" s="112" t="s">
        <v>16</v>
      </c>
      <c r="G106" s="145">
        <v>6270</v>
      </c>
      <c r="H106" s="112">
        <f t="shared" si="10"/>
        <v>5643</v>
      </c>
      <c r="I106" s="112">
        <f t="shared" si="11"/>
        <v>4389</v>
      </c>
      <c r="J106" s="113" t="s">
        <v>316</v>
      </c>
    </row>
    <row r="107" s="179" customFormat="1" ht="34" customHeight="1" spans="1:10">
      <c r="A107" s="187"/>
      <c r="B107" s="112" t="s">
        <v>317</v>
      </c>
      <c r="C107" s="185" t="s">
        <v>318</v>
      </c>
      <c r="D107" s="185"/>
      <c r="E107" s="185"/>
      <c r="F107" s="112" t="s">
        <v>16</v>
      </c>
      <c r="G107" s="145">
        <f t="shared" si="15"/>
        <v>1254</v>
      </c>
      <c r="H107" s="112">
        <f t="shared" si="10"/>
        <v>1129</v>
      </c>
      <c r="I107" s="112">
        <f t="shared" si="11"/>
        <v>878</v>
      </c>
      <c r="J107" s="113"/>
    </row>
    <row r="108" s="179" customFormat="1" ht="92" customHeight="1" spans="1:10">
      <c r="A108" s="186">
        <v>50</v>
      </c>
      <c r="B108" s="112" t="s">
        <v>319</v>
      </c>
      <c r="C108" s="185" t="s">
        <v>320</v>
      </c>
      <c r="D108" s="185" t="s">
        <v>321</v>
      </c>
      <c r="E108" s="185" t="s">
        <v>298</v>
      </c>
      <c r="F108" s="112" t="s">
        <v>16</v>
      </c>
      <c r="G108" s="145">
        <v>3920</v>
      </c>
      <c r="H108" s="112">
        <f t="shared" si="10"/>
        <v>3528</v>
      </c>
      <c r="I108" s="112">
        <f t="shared" si="11"/>
        <v>2744</v>
      </c>
      <c r="J108" s="113"/>
    </row>
    <row r="109" s="179" customFormat="1" ht="40" customHeight="1" spans="1:10">
      <c r="A109" s="187"/>
      <c r="B109" s="112" t="s">
        <v>322</v>
      </c>
      <c r="C109" s="185" t="s">
        <v>323</v>
      </c>
      <c r="D109" s="185"/>
      <c r="E109" s="185"/>
      <c r="F109" s="112" t="s">
        <v>16</v>
      </c>
      <c r="G109" s="145">
        <f t="shared" si="15"/>
        <v>784</v>
      </c>
      <c r="H109" s="112">
        <f t="shared" si="10"/>
        <v>706</v>
      </c>
      <c r="I109" s="112">
        <f t="shared" si="11"/>
        <v>549</v>
      </c>
      <c r="J109" s="113"/>
    </row>
    <row r="110" s="179" customFormat="1" ht="90" customHeight="1" spans="1:10">
      <c r="A110" s="186">
        <v>51</v>
      </c>
      <c r="B110" s="112" t="s">
        <v>324</v>
      </c>
      <c r="C110" s="185" t="s">
        <v>325</v>
      </c>
      <c r="D110" s="185" t="s">
        <v>326</v>
      </c>
      <c r="E110" s="185" t="s">
        <v>298</v>
      </c>
      <c r="F110" s="112" t="s">
        <v>16</v>
      </c>
      <c r="G110" s="145">
        <v>6270</v>
      </c>
      <c r="H110" s="112">
        <f t="shared" si="10"/>
        <v>5643</v>
      </c>
      <c r="I110" s="112">
        <f t="shared" si="11"/>
        <v>4389</v>
      </c>
      <c r="J110" s="113" t="s">
        <v>327</v>
      </c>
    </row>
    <row r="111" s="179" customFormat="1" ht="37" customHeight="1" spans="1:10">
      <c r="A111" s="187"/>
      <c r="B111" s="112" t="s">
        <v>328</v>
      </c>
      <c r="C111" s="185" t="s">
        <v>329</v>
      </c>
      <c r="D111" s="185"/>
      <c r="E111" s="185"/>
      <c r="F111" s="112" t="s">
        <v>16</v>
      </c>
      <c r="G111" s="145">
        <f>G110*0.2</f>
        <v>1254</v>
      </c>
      <c r="H111" s="112">
        <f t="shared" si="10"/>
        <v>1129</v>
      </c>
      <c r="I111" s="112">
        <f t="shared" si="11"/>
        <v>878</v>
      </c>
      <c r="J111" s="113"/>
    </row>
    <row r="112" s="179" customFormat="1" ht="122" customHeight="1" spans="1:10">
      <c r="A112" s="186">
        <v>52</v>
      </c>
      <c r="B112" s="112" t="s">
        <v>330</v>
      </c>
      <c r="C112" s="185" t="s">
        <v>331</v>
      </c>
      <c r="D112" s="185" t="s">
        <v>332</v>
      </c>
      <c r="E112" s="185" t="s">
        <v>298</v>
      </c>
      <c r="F112" s="112" t="s">
        <v>49</v>
      </c>
      <c r="G112" s="145">
        <v>1360</v>
      </c>
      <c r="H112" s="112">
        <f t="shared" si="10"/>
        <v>1224</v>
      </c>
      <c r="I112" s="112">
        <f t="shared" si="11"/>
        <v>952</v>
      </c>
      <c r="J112" s="113" t="s">
        <v>333</v>
      </c>
    </row>
    <row r="113" s="179" customFormat="1" ht="36" customHeight="1" spans="1:10">
      <c r="A113" s="189"/>
      <c r="B113" s="112" t="s">
        <v>334</v>
      </c>
      <c r="C113" s="185" t="s">
        <v>335</v>
      </c>
      <c r="D113" s="185"/>
      <c r="E113" s="185"/>
      <c r="F113" s="112" t="s">
        <v>49</v>
      </c>
      <c r="G113" s="145">
        <f>G112*0.2</f>
        <v>272</v>
      </c>
      <c r="H113" s="112">
        <f t="shared" si="10"/>
        <v>245</v>
      </c>
      <c r="I113" s="112">
        <f t="shared" si="11"/>
        <v>190</v>
      </c>
      <c r="J113" s="113"/>
    </row>
    <row r="114" s="179" customFormat="1" ht="36" customHeight="1" spans="1:10">
      <c r="A114" s="189"/>
      <c r="B114" s="112" t="s">
        <v>336</v>
      </c>
      <c r="C114" s="185" t="s">
        <v>337</v>
      </c>
      <c r="D114" s="185"/>
      <c r="E114" s="185"/>
      <c r="F114" s="112" t="s">
        <v>49</v>
      </c>
      <c r="G114" s="145">
        <v>384</v>
      </c>
      <c r="H114" s="112">
        <f t="shared" si="10"/>
        <v>346</v>
      </c>
      <c r="I114" s="112">
        <f t="shared" si="11"/>
        <v>269</v>
      </c>
      <c r="J114" s="113"/>
    </row>
    <row r="115" s="179" customFormat="1" ht="36" customHeight="1" spans="1:10">
      <c r="A115" s="187"/>
      <c r="B115" s="112" t="s">
        <v>338</v>
      </c>
      <c r="C115" s="185" t="s">
        <v>339</v>
      </c>
      <c r="D115" s="185"/>
      <c r="E115" s="185"/>
      <c r="F115" s="112" t="s">
        <v>49</v>
      </c>
      <c r="G115" s="145">
        <f>100*0.8</f>
        <v>80</v>
      </c>
      <c r="H115" s="112">
        <f t="shared" si="10"/>
        <v>72</v>
      </c>
      <c r="I115" s="112">
        <f t="shared" si="11"/>
        <v>56</v>
      </c>
      <c r="J115" s="113"/>
    </row>
    <row r="116" s="179" customFormat="1" ht="164" customHeight="1" spans="1:10">
      <c r="A116" s="186">
        <v>53</v>
      </c>
      <c r="B116" s="112" t="s">
        <v>340</v>
      </c>
      <c r="C116" s="185" t="s">
        <v>341</v>
      </c>
      <c r="D116" s="185" t="s">
        <v>342</v>
      </c>
      <c r="E116" s="185" t="s">
        <v>298</v>
      </c>
      <c r="F116" s="112" t="s">
        <v>49</v>
      </c>
      <c r="G116" s="145">
        <v>2180</v>
      </c>
      <c r="H116" s="112">
        <f t="shared" si="10"/>
        <v>1962</v>
      </c>
      <c r="I116" s="112">
        <f t="shared" si="11"/>
        <v>1526</v>
      </c>
      <c r="J116" s="113" t="s">
        <v>343</v>
      </c>
    </row>
    <row r="117" s="179" customFormat="1" ht="34" customHeight="1" spans="1:10">
      <c r="A117" s="189"/>
      <c r="B117" s="112" t="s">
        <v>344</v>
      </c>
      <c r="C117" s="185" t="s">
        <v>345</v>
      </c>
      <c r="D117" s="185"/>
      <c r="E117" s="185"/>
      <c r="F117" s="112" t="s">
        <v>49</v>
      </c>
      <c r="G117" s="145">
        <f>G116*0.2</f>
        <v>436</v>
      </c>
      <c r="H117" s="112">
        <f t="shared" si="10"/>
        <v>392</v>
      </c>
      <c r="I117" s="112">
        <f t="shared" si="11"/>
        <v>305</v>
      </c>
      <c r="J117" s="113"/>
    </row>
    <row r="118" s="179" customFormat="1" ht="34" customHeight="1" spans="1:10">
      <c r="A118" s="189"/>
      <c r="B118" s="112" t="s">
        <v>346</v>
      </c>
      <c r="C118" s="185" t="s">
        <v>347</v>
      </c>
      <c r="D118" s="185"/>
      <c r="E118" s="185"/>
      <c r="F118" s="112" t="s">
        <v>49</v>
      </c>
      <c r="G118" s="145">
        <v>624</v>
      </c>
      <c r="H118" s="112">
        <f t="shared" si="10"/>
        <v>562</v>
      </c>
      <c r="I118" s="112">
        <f t="shared" si="11"/>
        <v>437</v>
      </c>
      <c r="J118" s="113"/>
    </row>
    <row r="119" s="179" customFormat="1" ht="34" customHeight="1" spans="1:10">
      <c r="A119" s="187"/>
      <c r="B119" s="112" t="s">
        <v>348</v>
      </c>
      <c r="C119" s="185" t="s">
        <v>349</v>
      </c>
      <c r="D119" s="185"/>
      <c r="E119" s="185"/>
      <c r="F119" s="112" t="s">
        <v>49</v>
      </c>
      <c r="G119" s="145">
        <f>160*0.8</f>
        <v>128</v>
      </c>
      <c r="H119" s="112">
        <f t="shared" si="10"/>
        <v>115</v>
      </c>
      <c r="I119" s="112">
        <f t="shared" si="11"/>
        <v>90</v>
      </c>
      <c r="J119" s="113"/>
    </row>
    <row r="120" s="179" customFormat="1" ht="88" customHeight="1" spans="1:10">
      <c r="A120" s="186">
        <v>54</v>
      </c>
      <c r="B120" s="112" t="s">
        <v>350</v>
      </c>
      <c r="C120" s="185" t="s">
        <v>351</v>
      </c>
      <c r="D120" s="185" t="s">
        <v>352</v>
      </c>
      <c r="E120" s="185" t="s">
        <v>298</v>
      </c>
      <c r="F120" s="112" t="s">
        <v>353</v>
      </c>
      <c r="G120" s="145">
        <v>830</v>
      </c>
      <c r="H120" s="112">
        <f t="shared" si="10"/>
        <v>747</v>
      </c>
      <c r="I120" s="112">
        <f t="shared" si="11"/>
        <v>581</v>
      </c>
      <c r="J120" s="113"/>
    </row>
    <row r="121" s="179" customFormat="1" ht="40" customHeight="1" spans="1:10">
      <c r="A121" s="189"/>
      <c r="B121" s="112" t="s">
        <v>354</v>
      </c>
      <c r="C121" s="185" t="s">
        <v>355</v>
      </c>
      <c r="D121" s="185"/>
      <c r="E121" s="185"/>
      <c r="F121" s="112" t="s">
        <v>353</v>
      </c>
      <c r="G121" s="145">
        <f t="shared" ref="G121:G126" si="16">G120*0.2</f>
        <v>166</v>
      </c>
      <c r="H121" s="112">
        <f t="shared" si="10"/>
        <v>149</v>
      </c>
      <c r="I121" s="112">
        <f t="shared" si="11"/>
        <v>116</v>
      </c>
      <c r="J121" s="113"/>
    </row>
    <row r="122" s="179" customFormat="1" ht="40" customHeight="1" spans="1:10">
      <c r="A122" s="187"/>
      <c r="B122" s="112" t="s">
        <v>356</v>
      </c>
      <c r="C122" s="185" t="s">
        <v>357</v>
      </c>
      <c r="D122" s="185"/>
      <c r="E122" s="185"/>
      <c r="F122" s="112" t="s">
        <v>353</v>
      </c>
      <c r="G122" s="145">
        <f>G120</f>
        <v>830</v>
      </c>
      <c r="H122" s="112">
        <f t="shared" si="10"/>
        <v>747</v>
      </c>
      <c r="I122" s="112">
        <f t="shared" si="11"/>
        <v>581</v>
      </c>
      <c r="J122" s="113"/>
    </row>
    <row r="123" s="179" customFormat="1" ht="90" customHeight="1" spans="1:10">
      <c r="A123" s="191">
        <v>55</v>
      </c>
      <c r="B123" s="145" t="s">
        <v>358</v>
      </c>
      <c r="C123" s="144" t="s">
        <v>359</v>
      </c>
      <c r="D123" s="144" t="s">
        <v>360</v>
      </c>
      <c r="E123" s="144" t="s">
        <v>361</v>
      </c>
      <c r="F123" s="145" t="s">
        <v>16</v>
      </c>
      <c r="G123" s="145">
        <v>5600</v>
      </c>
      <c r="H123" s="112">
        <f t="shared" si="10"/>
        <v>5040</v>
      </c>
      <c r="I123" s="112">
        <f t="shared" si="11"/>
        <v>3920</v>
      </c>
      <c r="J123" s="30"/>
    </row>
    <row r="124" s="179" customFormat="1" ht="39" customHeight="1" spans="1:10">
      <c r="A124" s="192"/>
      <c r="B124" s="145" t="s">
        <v>362</v>
      </c>
      <c r="C124" s="144" t="s">
        <v>363</v>
      </c>
      <c r="D124" s="144"/>
      <c r="E124" s="144"/>
      <c r="F124" s="145" t="s">
        <v>16</v>
      </c>
      <c r="G124" s="145">
        <f t="shared" si="16"/>
        <v>1120</v>
      </c>
      <c r="H124" s="112">
        <f t="shared" si="10"/>
        <v>1008</v>
      </c>
      <c r="I124" s="112">
        <f t="shared" si="11"/>
        <v>784</v>
      </c>
      <c r="J124" s="30"/>
    </row>
    <row r="125" s="179" customFormat="1" ht="105" customHeight="1" spans="1:10">
      <c r="A125" s="191">
        <v>56</v>
      </c>
      <c r="B125" s="145" t="s">
        <v>364</v>
      </c>
      <c r="C125" s="144" t="s">
        <v>365</v>
      </c>
      <c r="D125" s="144" t="s">
        <v>366</v>
      </c>
      <c r="E125" s="144" t="s">
        <v>361</v>
      </c>
      <c r="F125" s="145" t="s">
        <v>16</v>
      </c>
      <c r="G125" s="145">
        <v>7200</v>
      </c>
      <c r="H125" s="112">
        <f t="shared" si="10"/>
        <v>6480</v>
      </c>
      <c r="I125" s="112">
        <f t="shared" si="11"/>
        <v>5040</v>
      </c>
      <c r="J125" s="30" t="s">
        <v>367</v>
      </c>
    </row>
    <row r="126" s="179" customFormat="1" ht="28.5" spans="1:10">
      <c r="A126" s="192"/>
      <c r="B126" s="145" t="s">
        <v>368</v>
      </c>
      <c r="C126" s="144" t="s">
        <v>369</v>
      </c>
      <c r="D126" s="144"/>
      <c r="E126" s="144"/>
      <c r="F126" s="145" t="s">
        <v>16</v>
      </c>
      <c r="G126" s="145">
        <f t="shared" si="16"/>
        <v>1440</v>
      </c>
      <c r="H126" s="112">
        <f t="shared" si="10"/>
        <v>1296</v>
      </c>
      <c r="I126" s="112">
        <f t="shared" si="11"/>
        <v>1008</v>
      </c>
      <c r="J126" s="30"/>
    </row>
    <row r="127" s="179" customFormat="1" ht="80" customHeight="1" spans="1:10">
      <c r="A127" s="186">
        <v>57</v>
      </c>
      <c r="B127" s="112" t="s">
        <v>370</v>
      </c>
      <c r="C127" s="185" t="s">
        <v>371</v>
      </c>
      <c r="D127" s="185" t="s">
        <v>372</v>
      </c>
      <c r="E127" s="185" t="s">
        <v>373</v>
      </c>
      <c r="F127" s="112" t="s">
        <v>194</v>
      </c>
      <c r="G127" s="145">
        <v>2160</v>
      </c>
      <c r="H127" s="112">
        <f t="shared" si="10"/>
        <v>1944</v>
      </c>
      <c r="I127" s="112">
        <f t="shared" si="11"/>
        <v>1512</v>
      </c>
      <c r="J127" s="113"/>
    </row>
    <row r="128" s="179" customFormat="1" ht="32" customHeight="1" spans="1:10">
      <c r="A128" s="187"/>
      <c r="B128" s="112" t="s">
        <v>374</v>
      </c>
      <c r="C128" s="185" t="s">
        <v>375</v>
      </c>
      <c r="D128" s="185"/>
      <c r="E128" s="185"/>
      <c r="F128" s="112" t="s">
        <v>194</v>
      </c>
      <c r="G128" s="145">
        <f t="shared" ref="G128:G132" si="17">G127*0.2</f>
        <v>432</v>
      </c>
      <c r="H128" s="112">
        <f t="shared" si="10"/>
        <v>389</v>
      </c>
      <c r="I128" s="112">
        <f t="shared" si="11"/>
        <v>302</v>
      </c>
      <c r="J128" s="113"/>
    </row>
    <row r="129" s="179" customFormat="1" ht="95" customHeight="1" spans="1:10">
      <c r="A129" s="186">
        <v>58</v>
      </c>
      <c r="B129" s="112" t="s">
        <v>376</v>
      </c>
      <c r="C129" s="185" t="s">
        <v>377</v>
      </c>
      <c r="D129" s="185" t="s">
        <v>378</v>
      </c>
      <c r="E129" s="185" t="s">
        <v>379</v>
      </c>
      <c r="F129" s="112" t="s">
        <v>194</v>
      </c>
      <c r="G129" s="145">
        <v>2800</v>
      </c>
      <c r="H129" s="112">
        <f t="shared" si="10"/>
        <v>2520</v>
      </c>
      <c r="I129" s="112">
        <f t="shared" si="11"/>
        <v>1960</v>
      </c>
      <c r="J129" s="113"/>
    </row>
    <row r="130" s="179" customFormat="1" ht="40" customHeight="1" spans="1:10">
      <c r="A130" s="187"/>
      <c r="B130" s="112" t="s">
        <v>380</v>
      </c>
      <c r="C130" s="185" t="s">
        <v>381</v>
      </c>
      <c r="D130" s="185"/>
      <c r="E130" s="185"/>
      <c r="F130" s="112" t="s">
        <v>194</v>
      </c>
      <c r="G130" s="145">
        <f t="shared" si="17"/>
        <v>560</v>
      </c>
      <c r="H130" s="112">
        <f t="shared" si="10"/>
        <v>504</v>
      </c>
      <c r="I130" s="112">
        <f t="shared" si="11"/>
        <v>392</v>
      </c>
      <c r="J130" s="113"/>
    </row>
    <row r="131" s="179" customFormat="1" ht="95" customHeight="1" spans="1:10">
      <c r="A131" s="186">
        <v>59</v>
      </c>
      <c r="B131" s="112" t="s">
        <v>382</v>
      </c>
      <c r="C131" s="185" t="s">
        <v>383</v>
      </c>
      <c r="D131" s="185" t="s">
        <v>384</v>
      </c>
      <c r="E131" s="185" t="s">
        <v>385</v>
      </c>
      <c r="F131" s="112" t="s">
        <v>386</v>
      </c>
      <c r="G131" s="145">
        <v>1930</v>
      </c>
      <c r="H131" s="112">
        <f t="shared" si="10"/>
        <v>1737</v>
      </c>
      <c r="I131" s="112">
        <f t="shared" si="11"/>
        <v>1351</v>
      </c>
      <c r="J131" s="113" t="s">
        <v>387</v>
      </c>
    </row>
    <row r="132" s="179" customFormat="1" ht="38" customHeight="1" spans="1:10">
      <c r="A132" s="187"/>
      <c r="B132" s="112" t="s">
        <v>388</v>
      </c>
      <c r="C132" s="185" t="s">
        <v>389</v>
      </c>
      <c r="D132" s="185"/>
      <c r="E132" s="185"/>
      <c r="F132" s="112" t="s">
        <v>386</v>
      </c>
      <c r="G132" s="145">
        <f t="shared" si="17"/>
        <v>386</v>
      </c>
      <c r="H132" s="112">
        <f t="shared" ref="H132:H195" si="18">ROUND(G132*0.9,0)</f>
        <v>347</v>
      </c>
      <c r="I132" s="112">
        <f t="shared" ref="I132:I195" si="19">ROUND(G132*0.7,0)</f>
        <v>270</v>
      </c>
      <c r="J132" s="113"/>
    </row>
    <row r="133" s="179" customFormat="1" ht="92" customHeight="1" spans="1:10">
      <c r="A133" s="186">
        <v>60</v>
      </c>
      <c r="B133" s="112" t="s">
        <v>390</v>
      </c>
      <c r="C133" s="185" t="s">
        <v>391</v>
      </c>
      <c r="D133" s="185" t="s">
        <v>392</v>
      </c>
      <c r="E133" s="185" t="s">
        <v>385</v>
      </c>
      <c r="F133" s="112" t="s">
        <v>194</v>
      </c>
      <c r="G133" s="145">
        <v>1440</v>
      </c>
      <c r="H133" s="112">
        <f t="shared" si="18"/>
        <v>1296</v>
      </c>
      <c r="I133" s="112">
        <f t="shared" si="19"/>
        <v>1008</v>
      </c>
      <c r="J133" s="113" t="s">
        <v>393</v>
      </c>
    </row>
    <row r="134" s="179" customFormat="1" ht="43" customHeight="1" spans="1:10">
      <c r="A134" s="187"/>
      <c r="B134" s="112" t="s">
        <v>394</v>
      </c>
      <c r="C134" s="185" t="s">
        <v>395</v>
      </c>
      <c r="D134" s="185"/>
      <c r="E134" s="185"/>
      <c r="F134" s="112" t="s">
        <v>194</v>
      </c>
      <c r="G134" s="145">
        <f t="shared" ref="G134:G138" si="20">G133*0.2</f>
        <v>288</v>
      </c>
      <c r="H134" s="112">
        <f t="shared" si="18"/>
        <v>259</v>
      </c>
      <c r="I134" s="112">
        <f t="shared" si="19"/>
        <v>202</v>
      </c>
      <c r="J134" s="113"/>
    </row>
    <row r="135" s="179" customFormat="1" ht="94" customHeight="1" spans="1:10">
      <c r="A135" s="186">
        <v>61</v>
      </c>
      <c r="B135" s="112" t="s">
        <v>396</v>
      </c>
      <c r="C135" s="185" t="s">
        <v>397</v>
      </c>
      <c r="D135" s="185" t="s">
        <v>398</v>
      </c>
      <c r="E135" s="185" t="s">
        <v>399</v>
      </c>
      <c r="F135" s="112" t="s">
        <v>400</v>
      </c>
      <c r="G135" s="145">
        <v>910</v>
      </c>
      <c r="H135" s="112">
        <f t="shared" si="18"/>
        <v>819</v>
      </c>
      <c r="I135" s="112">
        <f t="shared" si="19"/>
        <v>637</v>
      </c>
      <c r="J135" s="113"/>
    </row>
    <row r="136" s="179" customFormat="1" ht="37" customHeight="1" spans="1:10">
      <c r="A136" s="187"/>
      <c r="B136" s="112" t="s">
        <v>401</v>
      </c>
      <c r="C136" s="185" t="s">
        <v>402</v>
      </c>
      <c r="D136" s="185"/>
      <c r="E136" s="185"/>
      <c r="F136" s="112" t="s">
        <v>400</v>
      </c>
      <c r="G136" s="145">
        <f t="shared" si="20"/>
        <v>182</v>
      </c>
      <c r="H136" s="112">
        <f t="shared" si="18"/>
        <v>164</v>
      </c>
      <c r="I136" s="112">
        <f t="shared" si="19"/>
        <v>127</v>
      </c>
      <c r="J136" s="113"/>
    </row>
    <row r="137" s="179" customFormat="1" ht="107" customHeight="1" spans="1:10">
      <c r="A137" s="186">
        <v>62</v>
      </c>
      <c r="B137" s="112" t="s">
        <v>403</v>
      </c>
      <c r="C137" s="185" t="s">
        <v>404</v>
      </c>
      <c r="D137" s="185" t="s">
        <v>405</v>
      </c>
      <c r="E137" s="185" t="s">
        <v>406</v>
      </c>
      <c r="F137" s="112" t="s">
        <v>386</v>
      </c>
      <c r="G137" s="145">
        <v>1540</v>
      </c>
      <c r="H137" s="112">
        <f t="shared" si="18"/>
        <v>1386</v>
      </c>
      <c r="I137" s="112">
        <f t="shared" si="19"/>
        <v>1078</v>
      </c>
      <c r="J137" s="113" t="s">
        <v>407</v>
      </c>
    </row>
    <row r="138" s="179" customFormat="1" ht="34" customHeight="1" spans="1:10">
      <c r="A138" s="187"/>
      <c r="B138" s="112" t="s">
        <v>408</v>
      </c>
      <c r="C138" s="185" t="s">
        <v>409</v>
      </c>
      <c r="D138" s="185"/>
      <c r="E138" s="185"/>
      <c r="F138" s="112" t="s">
        <v>386</v>
      </c>
      <c r="G138" s="145">
        <f t="shared" si="20"/>
        <v>308</v>
      </c>
      <c r="H138" s="112">
        <f t="shared" si="18"/>
        <v>277</v>
      </c>
      <c r="I138" s="112">
        <f t="shared" si="19"/>
        <v>216</v>
      </c>
      <c r="J138" s="113"/>
    </row>
    <row r="139" s="179" customFormat="1" ht="95" customHeight="1" spans="1:10">
      <c r="A139" s="186">
        <v>63</v>
      </c>
      <c r="B139" s="112" t="s">
        <v>410</v>
      </c>
      <c r="C139" s="185" t="s">
        <v>411</v>
      </c>
      <c r="D139" s="185" t="s">
        <v>412</v>
      </c>
      <c r="E139" s="185" t="s">
        <v>413</v>
      </c>
      <c r="F139" s="112" t="s">
        <v>386</v>
      </c>
      <c r="G139" s="145">
        <v>2800</v>
      </c>
      <c r="H139" s="112">
        <f t="shared" si="18"/>
        <v>2520</v>
      </c>
      <c r="I139" s="112">
        <f t="shared" si="19"/>
        <v>1960</v>
      </c>
      <c r="J139" s="113" t="s">
        <v>414</v>
      </c>
    </row>
    <row r="140" s="179" customFormat="1" ht="26" customHeight="1" spans="1:10">
      <c r="A140" s="187"/>
      <c r="B140" s="112" t="s">
        <v>415</v>
      </c>
      <c r="C140" s="185" t="s">
        <v>416</v>
      </c>
      <c r="D140" s="185"/>
      <c r="E140" s="185"/>
      <c r="F140" s="112" t="s">
        <v>386</v>
      </c>
      <c r="G140" s="145">
        <f t="shared" ref="G140:G144" si="21">G139*0.2</f>
        <v>560</v>
      </c>
      <c r="H140" s="112">
        <f t="shared" si="18"/>
        <v>504</v>
      </c>
      <c r="I140" s="112">
        <f t="shared" si="19"/>
        <v>392</v>
      </c>
      <c r="J140" s="113"/>
    </row>
    <row r="141" s="179" customFormat="1" ht="97" customHeight="1" spans="1:10">
      <c r="A141" s="186">
        <v>64</v>
      </c>
      <c r="B141" s="112" t="s">
        <v>417</v>
      </c>
      <c r="C141" s="185" t="s">
        <v>418</v>
      </c>
      <c r="D141" s="185" t="s">
        <v>419</v>
      </c>
      <c r="E141" s="185" t="s">
        <v>420</v>
      </c>
      <c r="F141" s="112" t="s">
        <v>49</v>
      </c>
      <c r="G141" s="145">
        <v>760</v>
      </c>
      <c r="H141" s="112">
        <f t="shared" si="18"/>
        <v>684</v>
      </c>
      <c r="I141" s="112">
        <f t="shared" si="19"/>
        <v>532</v>
      </c>
      <c r="J141" s="113"/>
    </row>
    <row r="142" s="179" customFormat="1" ht="25" customHeight="1" spans="1:10">
      <c r="A142" s="187"/>
      <c r="B142" s="112" t="s">
        <v>421</v>
      </c>
      <c r="C142" s="185" t="s">
        <v>422</v>
      </c>
      <c r="D142" s="185"/>
      <c r="E142" s="185"/>
      <c r="F142" s="112" t="s">
        <v>49</v>
      </c>
      <c r="G142" s="145">
        <f t="shared" si="21"/>
        <v>152</v>
      </c>
      <c r="H142" s="112">
        <f t="shared" si="18"/>
        <v>137</v>
      </c>
      <c r="I142" s="112">
        <f t="shared" si="19"/>
        <v>106</v>
      </c>
      <c r="J142" s="113"/>
    </row>
    <row r="143" s="179" customFormat="1" ht="74" customHeight="1" spans="1:10">
      <c r="A143" s="186">
        <v>65</v>
      </c>
      <c r="B143" s="112" t="s">
        <v>423</v>
      </c>
      <c r="C143" s="185" t="s">
        <v>424</v>
      </c>
      <c r="D143" s="185" t="s">
        <v>425</v>
      </c>
      <c r="E143" s="185" t="s">
        <v>426</v>
      </c>
      <c r="F143" s="112" t="s">
        <v>427</v>
      </c>
      <c r="G143" s="145">
        <v>80</v>
      </c>
      <c r="H143" s="112">
        <f t="shared" si="18"/>
        <v>72</v>
      </c>
      <c r="I143" s="112">
        <f t="shared" si="19"/>
        <v>56</v>
      </c>
      <c r="J143" s="113"/>
    </row>
    <row r="144" s="179" customFormat="1" ht="27" customHeight="1" spans="1:10">
      <c r="A144" s="189"/>
      <c r="B144" s="112" t="s">
        <v>428</v>
      </c>
      <c r="C144" s="185" t="s">
        <v>429</v>
      </c>
      <c r="D144" s="185"/>
      <c r="E144" s="185"/>
      <c r="F144" s="112" t="s">
        <v>427</v>
      </c>
      <c r="G144" s="145">
        <f t="shared" si="21"/>
        <v>16</v>
      </c>
      <c r="H144" s="112">
        <f t="shared" si="18"/>
        <v>14</v>
      </c>
      <c r="I144" s="112">
        <f t="shared" si="19"/>
        <v>11</v>
      </c>
      <c r="J144" s="113"/>
    </row>
    <row r="145" s="179" customFormat="1" ht="39" customHeight="1" spans="1:10">
      <c r="A145" s="187"/>
      <c r="B145" s="112" t="s">
        <v>430</v>
      </c>
      <c r="C145" s="185" t="s">
        <v>431</v>
      </c>
      <c r="D145" s="185"/>
      <c r="E145" s="185"/>
      <c r="F145" s="112" t="s">
        <v>427</v>
      </c>
      <c r="G145" s="145">
        <f>G143</f>
        <v>80</v>
      </c>
      <c r="H145" s="112">
        <f t="shared" si="18"/>
        <v>72</v>
      </c>
      <c r="I145" s="112">
        <f t="shared" si="19"/>
        <v>56</v>
      </c>
      <c r="J145" s="113"/>
    </row>
    <row r="146" s="179" customFormat="1" ht="80" customHeight="1" spans="1:10">
      <c r="A146" s="186">
        <v>66</v>
      </c>
      <c r="B146" s="112" t="s">
        <v>432</v>
      </c>
      <c r="C146" s="185" t="s">
        <v>433</v>
      </c>
      <c r="D146" s="185" t="s">
        <v>434</v>
      </c>
      <c r="E146" s="185" t="s">
        <v>435</v>
      </c>
      <c r="F146" s="112" t="s">
        <v>16</v>
      </c>
      <c r="G146" s="145">
        <v>1280</v>
      </c>
      <c r="H146" s="112">
        <f t="shared" si="18"/>
        <v>1152</v>
      </c>
      <c r="I146" s="112">
        <f t="shared" si="19"/>
        <v>896</v>
      </c>
      <c r="J146" s="113"/>
    </row>
    <row r="147" s="179" customFormat="1" ht="14.25" spans="1:10">
      <c r="A147" s="187"/>
      <c r="B147" s="112" t="s">
        <v>436</v>
      </c>
      <c r="C147" s="185" t="s">
        <v>437</v>
      </c>
      <c r="D147" s="185"/>
      <c r="E147" s="185"/>
      <c r="F147" s="112" t="s">
        <v>16</v>
      </c>
      <c r="G147" s="145">
        <f t="shared" ref="G147:G151" si="22">G146*0.2</f>
        <v>256</v>
      </c>
      <c r="H147" s="112">
        <f t="shared" si="18"/>
        <v>230</v>
      </c>
      <c r="I147" s="112">
        <f t="shared" si="19"/>
        <v>179</v>
      </c>
      <c r="J147" s="113"/>
    </row>
    <row r="148" s="179" customFormat="1" ht="88" customHeight="1" spans="1:10">
      <c r="A148" s="186">
        <v>67</v>
      </c>
      <c r="B148" s="112" t="s">
        <v>438</v>
      </c>
      <c r="C148" s="185" t="s">
        <v>439</v>
      </c>
      <c r="D148" s="185" t="s">
        <v>440</v>
      </c>
      <c r="E148" s="185" t="s">
        <v>441</v>
      </c>
      <c r="F148" s="112" t="s">
        <v>49</v>
      </c>
      <c r="G148" s="145">
        <v>2260</v>
      </c>
      <c r="H148" s="112">
        <f t="shared" si="18"/>
        <v>2034</v>
      </c>
      <c r="I148" s="112">
        <f t="shared" si="19"/>
        <v>1582</v>
      </c>
      <c r="J148" s="113"/>
    </row>
    <row r="149" s="179" customFormat="1" ht="26" customHeight="1" spans="1:10">
      <c r="A149" s="187"/>
      <c r="B149" s="112" t="s">
        <v>442</v>
      </c>
      <c r="C149" s="185" t="s">
        <v>443</v>
      </c>
      <c r="D149" s="185"/>
      <c r="E149" s="185"/>
      <c r="F149" s="112" t="s">
        <v>49</v>
      </c>
      <c r="G149" s="145">
        <f t="shared" si="22"/>
        <v>452</v>
      </c>
      <c r="H149" s="112">
        <f t="shared" si="18"/>
        <v>407</v>
      </c>
      <c r="I149" s="112">
        <f t="shared" si="19"/>
        <v>316</v>
      </c>
      <c r="J149" s="113"/>
    </row>
    <row r="150" s="179" customFormat="1" ht="77" customHeight="1" spans="1:10">
      <c r="A150" s="186">
        <v>68</v>
      </c>
      <c r="B150" s="112" t="s">
        <v>444</v>
      </c>
      <c r="C150" s="185" t="s">
        <v>445</v>
      </c>
      <c r="D150" s="185" t="s">
        <v>446</v>
      </c>
      <c r="E150" s="185" t="s">
        <v>447</v>
      </c>
      <c r="F150" s="112" t="s">
        <v>16</v>
      </c>
      <c r="G150" s="145">
        <v>1020</v>
      </c>
      <c r="H150" s="112">
        <f t="shared" si="18"/>
        <v>918</v>
      </c>
      <c r="I150" s="112">
        <f t="shared" si="19"/>
        <v>714</v>
      </c>
      <c r="J150" s="113"/>
    </row>
    <row r="151" s="179" customFormat="1" ht="30" customHeight="1" spans="1:10">
      <c r="A151" s="187"/>
      <c r="B151" s="112" t="s">
        <v>448</v>
      </c>
      <c r="C151" s="185" t="s">
        <v>449</v>
      </c>
      <c r="D151" s="185"/>
      <c r="E151" s="185"/>
      <c r="F151" s="112" t="s">
        <v>16</v>
      </c>
      <c r="G151" s="145">
        <f t="shared" si="22"/>
        <v>204</v>
      </c>
      <c r="H151" s="112">
        <f t="shared" si="18"/>
        <v>184</v>
      </c>
      <c r="I151" s="112">
        <f t="shared" si="19"/>
        <v>143</v>
      </c>
      <c r="J151" s="113"/>
    </row>
    <row r="152" s="179" customFormat="1" ht="94" customHeight="1" spans="1:10">
      <c r="A152" s="186">
        <v>69</v>
      </c>
      <c r="B152" s="112" t="s">
        <v>450</v>
      </c>
      <c r="C152" s="185" t="s">
        <v>451</v>
      </c>
      <c r="D152" s="185" t="s">
        <v>452</v>
      </c>
      <c r="E152" s="185" t="s">
        <v>453</v>
      </c>
      <c r="F152" s="112" t="s">
        <v>386</v>
      </c>
      <c r="G152" s="145">
        <v>5600</v>
      </c>
      <c r="H152" s="112">
        <f t="shared" si="18"/>
        <v>5040</v>
      </c>
      <c r="I152" s="112">
        <f t="shared" si="19"/>
        <v>3920</v>
      </c>
      <c r="J152" s="113" t="s">
        <v>454</v>
      </c>
    </row>
    <row r="153" s="179" customFormat="1" ht="30" customHeight="1" spans="1:10">
      <c r="A153" s="189"/>
      <c r="B153" s="112" t="s">
        <v>455</v>
      </c>
      <c r="C153" s="185" t="s">
        <v>456</v>
      </c>
      <c r="D153" s="185"/>
      <c r="E153" s="185"/>
      <c r="F153" s="112" t="s">
        <v>386</v>
      </c>
      <c r="G153" s="145">
        <f t="shared" ref="G153:G158" si="23">G152*0.2</f>
        <v>1120</v>
      </c>
      <c r="H153" s="112">
        <f t="shared" si="18"/>
        <v>1008</v>
      </c>
      <c r="I153" s="112">
        <f t="shared" si="19"/>
        <v>784</v>
      </c>
      <c r="J153" s="113"/>
    </row>
    <row r="154" s="179" customFormat="1" ht="30" customHeight="1" spans="1:10">
      <c r="A154" s="187"/>
      <c r="B154" s="112" t="s">
        <v>457</v>
      </c>
      <c r="C154" s="185" t="s">
        <v>458</v>
      </c>
      <c r="D154" s="185"/>
      <c r="E154" s="185"/>
      <c r="F154" s="112" t="s">
        <v>386</v>
      </c>
      <c r="G154" s="145">
        <f>G152</f>
        <v>5600</v>
      </c>
      <c r="H154" s="112">
        <f t="shared" si="18"/>
        <v>5040</v>
      </c>
      <c r="I154" s="112">
        <f t="shared" si="19"/>
        <v>3920</v>
      </c>
      <c r="J154" s="113"/>
    </row>
    <row r="155" s="179" customFormat="1" ht="107" customHeight="1" spans="1:10">
      <c r="A155" s="186">
        <v>70</v>
      </c>
      <c r="B155" s="112" t="s">
        <v>459</v>
      </c>
      <c r="C155" s="185" t="s">
        <v>460</v>
      </c>
      <c r="D155" s="185" t="s">
        <v>461</v>
      </c>
      <c r="E155" s="185" t="s">
        <v>462</v>
      </c>
      <c r="F155" s="112" t="s">
        <v>463</v>
      </c>
      <c r="G155" s="145">
        <v>5600</v>
      </c>
      <c r="H155" s="112">
        <f t="shared" si="18"/>
        <v>5040</v>
      </c>
      <c r="I155" s="112">
        <f t="shared" si="19"/>
        <v>3920</v>
      </c>
      <c r="J155" s="113"/>
    </row>
    <row r="156" s="179" customFormat="1" ht="28" customHeight="1" spans="1:10">
      <c r="A156" s="187"/>
      <c r="B156" s="112" t="s">
        <v>464</v>
      </c>
      <c r="C156" s="185" t="s">
        <v>465</v>
      </c>
      <c r="D156" s="185"/>
      <c r="E156" s="185"/>
      <c r="F156" s="112" t="s">
        <v>463</v>
      </c>
      <c r="G156" s="145">
        <f t="shared" si="23"/>
        <v>1120</v>
      </c>
      <c r="H156" s="112">
        <f t="shared" si="18"/>
        <v>1008</v>
      </c>
      <c r="I156" s="112">
        <f t="shared" si="19"/>
        <v>784</v>
      </c>
      <c r="J156" s="113"/>
    </row>
    <row r="157" s="179" customFormat="1" ht="85" customHeight="1" spans="1:10">
      <c r="A157" s="186">
        <v>71</v>
      </c>
      <c r="B157" s="112" t="s">
        <v>466</v>
      </c>
      <c r="C157" s="185" t="s">
        <v>467</v>
      </c>
      <c r="D157" s="185" t="s">
        <v>468</v>
      </c>
      <c r="E157" s="185" t="s">
        <v>469</v>
      </c>
      <c r="F157" s="112" t="s">
        <v>470</v>
      </c>
      <c r="G157" s="145">
        <v>6240</v>
      </c>
      <c r="H157" s="112">
        <f t="shared" si="18"/>
        <v>5616</v>
      </c>
      <c r="I157" s="112">
        <f t="shared" si="19"/>
        <v>4368</v>
      </c>
      <c r="J157" s="113"/>
    </row>
    <row r="158" s="179" customFormat="1" ht="34" customHeight="1" spans="1:10">
      <c r="A158" s="187"/>
      <c r="B158" s="112" t="s">
        <v>471</v>
      </c>
      <c r="C158" s="185" t="s">
        <v>472</v>
      </c>
      <c r="D158" s="185"/>
      <c r="E158" s="185"/>
      <c r="F158" s="112" t="s">
        <v>470</v>
      </c>
      <c r="G158" s="145">
        <f t="shared" si="23"/>
        <v>1248</v>
      </c>
      <c r="H158" s="112">
        <f t="shared" si="18"/>
        <v>1123</v>
      </c>
      <c r="I158" s="112">
        <f t="shared" si="19"/>
        <v>874</v>
      </c>
      <c r="J158" s="113"/>
    </row>
    <row r="159" s="179" customFormat="1" ht="96" customHeight="1" spans="1:10">
      <c r="A159" s="186">
        <v>72</v>
      </c>
      <c r="B159" s="112" t="s">
        <v>473</v>
      </c>
      <c r="C159" s="185" t="s">
        <v>474</v>
      </c>
      <c r="D159" s="185" t="s">
        <v>475</v>
      </c>
      <c r="E159" s="185" t="s">
        <v>476</v>
      </c>
      <c r="F159" s="112" t="s">
        <v>400</v>
      </c>
      <c r="G159" s="145">
        <v>6000</v>
      </c>
      <c r="H159" s="112">
        <f t="shared" si="18"/>
        <v>5400</v>
      </c>
      <c r="I159" s="112">
        <f t="shared" si="19"/>
        <v>4200</v>
      </c>
      <c r="J159" s="113"/>
    </row>
    <row r="160" s="179" customFormat="1" ht="41" customHeight="1" spans="1:10">
      <c r="A160" s="187"/>
      <c r="B160" s="112" t="s">
        <v>477</v>
      </c>
      <c r="C160" s="185" t="s">
        <v>478</v>
      </c>
      <c r="D160" s="185"/>
      <c r="E160" s="185"/>
      <c r="F160" s="112" t="s">
        <v>400</v>
      </c>
      <c r="G160" s="145">
        <f t="shared" ref="G160:G164" si="24">G159*0.2</f>
        <v>1200</v>
      </c>
      <c r="H160" s="112">
        <f t="shared" si="18"/>
        <v>1080</v>
      </c>
      <c r="I160" s="112">
        <f t="shared" si="19"/>
        <v>840</v>
      </c>
      <c r="J160" s="113"/>
    </row>
    <row r="161" s="179" customFormat="1" ht="111" customHeight="1" spans="1:10">
      <c r="A161" s="186">
        <v>73</v>
      </c>
      <c r="B161" s="112" t="s">
        <v>479</v>
      </c>
      <c r="C161" s="185" t="s">
        <v>480</v>
      </c>
      <c r="D161" s="185" t="s">
        <v>481</v>
      </c>
      <c r="E161" s="185" t="s">
        <v>462</v>
      </c>
      <c r="F161" s="112" t="s">
        <v>400</v>
      </c>
      <c r="G161" s="145">
        <v>4800</v>
      </c>
      <c r="H161" s="112">
        <f t="shared" si="18"/>
        <v>4320</v>
      </c>
      <c r="I161" s="112">
        <f t="shared" si="19"/>
        <v>3360</v>
      </c>
      <c r="J161" s="113"/>
    </row>
    <row r="162" s="179" customFormat="1" ht="14.25" spans="1:10">
      <c r="A162" s="187"/>
      <c r="B162" s="112" t="s">
        <v>482</v>
      </c>
      <c r="C162" s="185" t="s">
        <v>483</v>
      </c>
      <c r="D162" s="185"/>
      <c r="E162" s="185"/>
      <c r="F162" s="112" t="s">
        <v>400</v>
      </c>
      <c r="G162" s="145">
        <f t="shared" si="24"/>
        <v>960</v>
      </c>
      <c r="H162" s="112">
        <f t="shared" si="18"/>
        <v>864</v>
      </c>
      <c r="I162" s="112">
        <f t="shared" si="19"/>
        <v>672</v>
      </c>
      <c r="J162" s="113"/>
    </row>
    <row r="163" s="179" customFormat="1" ht="99" customHeight="1" spans="1:10">
      <c r="A163" s="186">
        <v>74</v>
      </c>
      <c r="B163" s="112" t="s">
        <v>484</v>
      </c>
      <c r="C163" s="193" t="s">
        <v>485</v>
      </c>
      <c r="D163" s="185" t="s">
        <v>486</v>
      </c>
      <c r="E163" s="185" t="s">
        <v>487</v>
      </c>
      <c r="F163" s="112" t="s">
        <v>400</v>
      </c>
      <c r="G163" s="145">
        <v>4800</v>
      </c>
      <c r="H163" s="112">
        <f t="shared" si="18"/>
        <v>4320</v>
      </c>
      <c r="I163" s="112">
        <f t="shared" si="19"/>
        <v>3360</v>
      </c>
      <c r="J163" s="113"/>
    </row>
    <row r="164" s="179" customFormat="1" ht="14.25" spans="1:10">
      <c r="A164" s="187"/>
      <c r="B164" s="112" t="s">
        <v>488</v>
      </c>
      <c r="C164" s="193" t="s">
        <v>489</v>
      </c>
      <c r="D164" s="185"/>
      <c r="E164" s="185"/>
      <c r="F164" s="112" t="s">
        <v>400</v>
      </c>
      <c r="G164" s="145">
        <f t="shared" si="24"/>
        <v>960</v>
      </c>
      <c r="H164" s="112">
        <f t="shared" si="18"/>
        <v>864</v>
      </c>
      <c r="I164" s="112">
        <f t="shared" si="19"/>
        <v>672</v>
      </c>
      <c r="J164" s="113"/>
    </row>
    <row r="165" s="179" customFormat="1" ht="97" customHeight="1" spans="1:10">
      <c r="A165" s="186">
        <v>75</v>
      </c>
      <c r="B165" s="112" t="s">
        <v>490</v>
      </c>
      <c r="C165" s="185" t="s">
        <v>491</v>
      </c>
      <c r="D165" s="185" t="s">
        <v>492</v>
      </c>
      <c r="E165" s="185" t="s">
        <v>493</v>
      </c>
      <c r="F165" s="112" t="s">
        <v>463</v>
      </c>
      <c r="G165" s="145">
        <v>1600</v>
      </c>
      <c r="H165" s="112">
        <f t="shared" si="18"/>
        <v>1440</v>
      </c>
      <c r="I165" s="112">
        <f t="shared" si="19"/>
        <v>1120</v>
      </c>
      <c r="J165" s="113"/>
    </row>
    <row r="166" s="179" customFormat="1" ht="27" customHeight="1" spans="1:10">
      <c r="A166" s="187"/>
      <c r="B166" s="112" t="s">
        <v>494</v>
      </c>
      <c r="C166" s="185" t="s">
        <v>495</v>
      </c>
      <c r="D166" s="185"/>
      <c r="E166" s="185"/>
      <c r="F166" s="112" t="s">
        <v>463</v>
      </c>
      <c r="G166" s="145">
        <f t="shared" ref="G166:G170" si="25">G165*0.2</f>
        <v>320</v>
      </c>
      <c r="H166" s="112">
        <f t="shared" si="18"/>
        <v>288</v>
      </c>
      <c r="I166" s="112">
        <f t="shared" si="19"/>
        <v>224</v>
      </c>
      <c r="J166" s="113"/>
    </row>
    <row r="167" s="179" customFormat="1" ht="93" customHeight="1" spans="1:10">
      <c r="A167" s="186">
        <v>76</v>
      </c>
      <c r="B167" s="112" t="s">
        <v>496</v>
      </c>
      <c r="C167" s="185" t="s">
        <v>497</v>
      </c>
      <c r="D167" s="185" t="s">
        <v>498</v>
      </c>
      <c r="E167" s="185" t="s">
        <v>493</v>
      </c>
      <c r="F167" s="112" t="s">
        <v>463</v>
      </c>
      <c r="G167" s="145">
        <v>3920</v>
      </c>
      <c r="H167" s="112">
        <f t="shared" si="18"/>
        <v>3528</v>
      </c>
      <c r="I167" s="112">
        <f t="shared" si="19"/>
        <v>2744</v>
      </c>
      <c r="J167" s="113" t="s">
        <v>499</v>
      </c>
    </row>
    <row r="168" s="179" customFormat="1" ht="29" customHeight="1" spans="1:10">
      <c r="A168" s="187"/>
      <c r="B168" s="112" t="s">
        <v>500</v>
      </c>
      <c r="C168" s="185" t="s">
        <v>501</v>
      </c>
      <c r="D168" s="185"/>
      <c r="E168" s="185"/>
      <c r="F168" s="112" t="s">
        <v>463</v>
      </c>
      <c r="G168" s="145">
        <f t="shared" si="25"/>
        <v>784</v>
      </c>
      <c r="H168" s="112">
        <f t="shared" si="18"/>
        <v>706</v>
      </c>
      <c r="I168" s="112">
        <f t="shared" si="19"/>
        <v>549</v>
      </c>
      <c r="J168" s="113"/>
    </row>
    <row r="169" s="179" customFormat="1" ht="96" customHeight="1" spans="1:10">
      <c r="A169" s="186">
        <v>77</v>
      </c>
      <c r="B169" s="112" t="s">
        <v>502</v>
      </c>
      <c r="C169" s="185" t="s">
        <v>503</v>
      </c>
      <c r="D169" s="185" t="s">
        <v>504</v>
      </c>
      <c r="E169" s="185" t="s">
        <v>493</v>
      </c>
      <c r="F169" s="112" t="s">
        <v>400</v>
      </c>
      <c r="G169" s="145">
        <v>880</v>
      </c>
      <c r="H169" s="112">
        <f t="shared" si="18"/>
        <v>792</v>
      </c>
      <c r="I169" s="112">
        <f t="shared" si="19"/>
        <v>616</v>
      </c>
      <c r="J169" s="113"/>
    </row>
    <row r="170" s="179" customFormat="1" ht="14.25" spans="1:10">
      <c r="A170" s="187"/>
      <c r="B170" s="112" t="s">
        <v>505</v>
      </c>
      <c r="C170" s="185" t="s">
        <v>506</v>
      </c>
      <c r="D170" s="185"/>
      <c r="E170" s="185"/>
      <c r="F170" s="112" t="s">
        <v>400</v>
      </c>
      <c r="G170" s="145">
        <f t="shared" si="25"/>
        <v>176</v>
      </c>
      <c r="H170" s="112">
        <f t="shared" si="18"/>
        <v>158</v>
      </c>
      <c r="I170" s="112">
        <f t="shared" si="19"/>
        <v>123</v>
      </c>
      <c r="J170" s="113"/>
    </row>
    <row r="171" s="179" customFormat="1" ht="85.5" spans="1:10">
      <c r="A171" s="186">
        <v>78</v>
      </c>
      <c r="B171" s="112" t="s">
        <v>507</v>
      </c>
      <c r="C171" s="185" t="s">
        <v>508</v>
      </c>
      <c r="D171" s="185" t="s">
        <v>509</v>
      </c>
      <c r="E171" s="185" t="s">
        <v>510</v>
      </c>
      <c r="F171" s="112" t="s">
        <v>275</v>
      </c>
      <c r="G171" s="145">
        <v>1600</v>
      </c>
      <c r="H171" s="112">
        <f t="shared" si="18"/>
        <v>1440</v>
      </c>
      <c r="I171" s="112">
        <f t="shared" si="19"/>
        <v>1120</v>
      </c>
      <c r="J171" s="113"/>
    </row>
    <row r="172" s="179" customFormat="1" ht="37" customHeight="1" spans="1:10">
      <c r="A172" s="187"/>
      <c r="B172" s="112" t="s">
        <v>511</v>
      </c>
      <c r="C172" s="185" t="s">
        <v>512</v>
      </c>
      <c r="D172" s="185"/>
      <c r="E172" s="185"/>
      <c r="F172" s="112" t="s">
        <v>275</v>
      </c>
      <c r="G172" s="145">
        <f t="shared" ref="G172:G176" si="26">G171*0.2</f>
        <v>320</v>
      </c>
      <c r="H172" s="112">
        <f t="shared" si="18"/>
        <v>288</v>
      </c>
      <c r="I172" s="112">
        <f t="shared" si="19"/>
        <v>224</v>
      </c>
      <c r="J172" s="113"/>
    </row>
    <row r="173" s="179" customFormat="1" ht="85.5" spans="1:10">
      <c r="A173" s="186">
        <v>79</v>
      </c>
      <c r="B173" s="112" t="s">
        <v>513</v>
      </c>
      <c r="C173" s="185" t="s">
        <v>514</v>
      </c>
      <c r="D173" s="185" t="s">
        <v>515</v>
      </c>
      <c r="E173" s="185" t="s">
        <v>510</v>
      </c>
      <c r="F173" s="112" t="s">
        <v>275</v>
      </c>
      <c r="G173" s="145">
        <v>2140</v>
      </c>
      <c r="H173" s="112">
        <f t="shared" si="18"/>
        <v>1926</v>
      </c>
      <c r="I173" s="112">
        <f t="shared" si="19"/>
        <v>1498</v>
      </c>
      <c r="J173" s="113"/>
    </row>
    <row r="174" s="179" customFormat="1" ht="40" customHeight="1" spans="1:10">
      <c r="A174" s="187"/>
      <c r="B174" s="112" t="s">
        <v>516</v>
      </c>
      <c r="C174" s="185" t="s">
        <v>517</v>
      </c>
      <c r="D174" s="185"/>
      <c r="E174" s="185"/>
      <c r="F174" s="112" t="s">
        <v>275</v>
      </c>
      <c r="G174" s="145">
        <f t="shared" si="26"/>
        <v>428</v>
      </c>
      <c r="H174" s="112">
        <f t="shared" si="18"/>
        <v>385</v>
      </c>
      <c r="I174" s="112">
        <f t="shared" si="19"/>
        <v>300</v>
      </c>
      <c r="J174" s="113"/>
    </row>
    <row r="175" s="179" customFormat="1" ht="90" customHeight="1" spans="1:10">
      <c r="A175" s="191">
        <v>80</v>
      </c>
      <c r="B175" s="145" t="s">
        <v>518</v>
      </c>
      <c r="C175" s="144" t="s">
        <v>519</v>
      </c>
      <c r="D175" s="144" t="s">
        <v>520</v>
      </c>
      <c r="E175" s="144" t="s">
        <v>521</v>
      </c>
      <c r="F175" s="145" t="s">
        <v>275</v>
      </c>
      <c r="G175" s="145">
        <v>3200</v>
      </c>
      <c r="H175" s="112">
        <f t="shared" si="18"/>
        <v>2880</v>
      </c>
      <c r="I175" s="112">
        <f t="shared" si="19"/>
        <v>2240</v>
      </c>
      <c r="J175" s="30" t="s">
        <v>522</v>
      </c>
    </row>
    <row r="176" s="179" customFormat="1" ht="41" customHeight="1" spans="1:10">
      <c r="A176" s="192"/>
      <c r="B176" s="145" t="s">
        <v>523</v>
      </c>
      <c r="C176" s="144" t="s">
        <v>524</v>
      </c>
      <c r="D176" s="144"/>
      <c r="E176" s="144"/>
      <c r="F176" s="145" t="s">
        <v>275</v>
      </c>
      <c r="G176" s="145">
        <f t="shared" si="26"/>
        <v>640</v>
      </c>
      <c r="H176" s="112">
        <f t="shared" si="18"/>
        <v>576</v>
      </c>
      <c r="I176" s="112">
        <f t="shared" si="19"/>
        <v>448</v>
      </c>
      <c r="J176" s="30"/>
    </row>
    <row r="177" s="179" customFormat="1" ht="91" customHeight="1" spans="1:10">
      <c r="A177" s="186">
        <v>81</v>
      </c>
      <c r="B177" s="112" t="s">
        <v>525</v>
      </c>
      <c r="C177" s="185" t="s">
        <v>526</v>
      </c>
      <c r="D177" s="185" t="s">
        <v>527</v>
      </c>
      <c r="E177" s="185" t="s">
        <v>521</v>
      </c>
      <c r="F177" s="112" t="s">
        <v>275</v>
      </c>
      <c r="G177" s="145">
        <v>4320</v>
      </c>
      <c r="H177" s="112">
        <f t="shared" si="18"/>
        <v>3888</v>
      </c>
      <c r="I177" s="112">
        <f t="shared" si="19"/>
        <v>3024</v>
      </c>
      <c r="J177" s="113" t="s">
        <v>528</v>
      </c>
    </row>
    <row r="178" s="179" customFormat="1" ht="39" customHeight="1" spans="1:10">
      <c r="A178" s="187"/>
      <c r="B178" s="112" t="s">
        <v>529</v>
      </c>
      <c r="C178" s="185" t="s">
        <v>530</v>
      </c>
      <c r="D178" s="185"/>
      <c r="E178" s="185"/>
      <c r="F178" s="112" t="s">
        <v>275</v>
      </c>
      <c r="G178" s="145">
        <f t="shared" ref="G178:G182" si="27">G177*0.2</f>
        <v>864</v>
      </c>
      <c r="H178" s="112">
        <f t="shared" si="18"/>
        <v>778</v>
      </c>
      <c r="I178" s="112">
        <f t="shared" si="19"/>
        <v>605</v>
      </c>
      <c r="J178" s="113"/>
    </row>
    <row r="179" s="179" customFormat="1" ht="90" customHeight="1" spans="1:10">
      <c r="A179" s="186">
        <v>82</v>
      </c>
      <c r="B179" s="112" t="s">
        <v>531</v>
      </c>
      <c r="C179" s="185" t="s">
        <v>532</v>
      </c>
      <c r="D179" s="185" t="s">
        <v>533</v>
      </c>
      <c r="E179" s="185" t="s">
        <v>534</v>
      </c>
      <c r="F179" s="112" t="s">
        <v>275</v>
      </c>
      <c r="G179" s="145">
        <v>3940</v>
      </c>
      <c r="H179" s="112">
        <f t="shared" si="18"/>
        <v>3546</v>
      </c>
      <c r="I179" s="112">
        <f t="shared" si="19"/>
        <v>2758</v>
      </c>
      <c r="J179" s="113"/>
    </row>
    <row r="180" s="179" customFormat="1" ht="41" customHeight="1" spans="1:10">
      <c r="A180" s="187"/>
      <c r="B180" s="112" t="s">
        <v>535</v>
      </c>
      <c r="C180" s="185" t="s">
        <v>536</v>
      </c>
      <c r="D180" s="185"/>
      <c r="E180" s="185"/>
      <c r="F180" s="112" t="s">
        <v>275</v>
      </c>
      <c r="G180" s="145">
        <f t="shared" si="27"/>
        <v>788</v>
      </c>
      <c r="H180" s="112">
        <f t="shared" si="18"/>
        <v>709</v>
      </c>
      <c r="I180" s="112">
        <f t="shared" si="19"/>
        <v>552</v>
      </c>
      <c r="J180" s="113"/>
    </row>
    <row r="181" s="179" customFormat="1" ht="107" customHeight="1" spans="1:10">
      <c r="A181" s="186">
        <v>83</v>
      </c>
      <c r="B181" s="112" t="s">
        <v>537</v>
      </c>
      <c r="C181" s="185" t="s">
        <v>538</v>
      </c>
      <c r="D181" s="185" t="s">
        <v>539</v>
      </c>
      <c r="E181" s="185" t="s">
        <v>540</v>
      </c>
      <c r="F181" s="112" t="s">
        <v>275</v>
      </c>
      <c r="G181" s="145">
        <v>1780</v>
      </c>
      <c r="H181" s="112">
        <f t="shared" si="18"/>
        <v>1602</v>
      </c>
      <c r="I181" s="112">
        <f t="shared" si="19"/>
        <v>1246</v>
      </c>
      <c r="J181" s="113" t="s">
        <v>541</v>
      </c>
    </row>
    <row r="182" s="179" customFormat="1" ht="42" customHeight="1" spans="1:10">
      <c r="A182" s="187"/>
      <c r="B182" s="112" t="s">
        <v>542</v>
      </c>
      <c r="C182" s="185" t="s">
        <v>543</v>
      </c>
      <c r="D182" s="185"/>
      <c r="E182" s="185"/>
      <c r="F182" s="112" t="s">
        <v>275</v>
      </c>
      <c r="G182" s="145">
        <f t="shared" si="27"/>
        <v>356</v>
      </c>
      <c r="H182" s="112">
        <f t="shared" si="18"/>
        <v>320</v>
      </c>
      <c r="I182" s="112">
        <f t="shared" si="19"/>
        <v>249</v>
      </c>
      <c r="J182" s="113"/>
    </row>
    <row r="183" s="179" customFormat="1" ht="100" customHeight="1" spans="1:10">
      <c r="A183" s="186">
        <v>84</v>
      </c>
      <c r="B183" s="112" t="s">
        <v>544</v>
      </c>
      <c r="C183" s="185" t="s">
        <v>545</v>
      </c>
      <c r="D183" s="185" t="s">
        <v>546</v>
      </c>
      <c r="E183" s="185" t="s">
        <v>547</v>
      </c>
      <c r="F183" s="112" t="s">
        <v>400</v>
      </c>
      <c r="G183" s="145">
        <v>1340</v>
      </c>
      <c r="H183" s="112">
        <f t="shared" si="18"/>
        <v>1206</v>
      </c>
      <c r="I183" s="112">
        <f t="shared" si="19"/>
        <v>938</v>
      </c>
      <c r="J183" s="113"/>
    </row>
    <row r="184" s="179" customFormat="1" ht="49" customHeight="1" spans="1:10">
      <c r="A184" s="187"/>
      <c r="B184" s="112" t="s">
        <v>548</v>
      </c>
      <c r="C184" s="185" t="s">
        <v>549</v>
      </c>
      <c r="D184" s="185"/>
      <c r="E184" s="185"/>
      <c r="F184" s="112" t="s">
        <v>400</v>
      </c>
      <c r="G184" s="145">
        <f t="shared" ref="G184:G188" si="28">G183*0.2</f>
        <v>268</v>
      </c>
      <c r="H184" s="112">
        <f t="shared" si="18"/>
        <v>241</v>
      </c>
      <c r="I184" s="112">
        <f t="shared" si="19"/>
        <v>188</v>
      </c>
      <c r="J184" s="113"/>
    </row>
    <row r="185" s="179" customFormat="1" ht="87" customHeight="1" spans="1:10">
      <c r="A185" s="186">
        <v>85</v>
      </c>
      <c r="B185" s="112" t="s">
        <v>550</v>
      </c>
      <c r="C185" s="185" t="s">
        <v>551</v>
      </c>
      <c r="D185" s="185" t="s">
        <v>552</v>
      </c>
      <c r="E185" s="185" t="s">
        <v>553</v>
      </c>
      <c r="F185" s="112" t="s">
        <v>275</v>
      </c>
      <c r="G185" s="145">
        <v>1180</v>
      </c>
      <c r="H185" s="112">
        <f t="shared" si="18"/>
        <v>1062</v>
      </c>
      <c r="I185" s="112">
        <f t="shared" si="19"/>
        <v>826</v>
      </c>
      <c r="J185" s="113" t="s">
        <v>554</v>
      </c>
    </row>
    <row r="186" s="179" customFormat="1" ht="38" customHeight="1" spans="1:10">
      <c r="A186" s="187"/>
      <c r="B186" s="112" t="s">
        <v>555</v>
      </c>
      <c r="C186" s="185" t="s">
        <v>556</v>
      </c>
      <c r="D186" s="185"/>
      <c r="E186" s="185"/>
      <c r="F186" s="112" t="s">
        <v>275</v>
      </c>
      <c r="G186" s="145">
        <f t="shared" si="28"/>
        <v>236</v>
      </c>
      <c r="H186" s="112">
        <f t="shared" si="18"/>
        <v>212</v>
      </c>
      <c r="I186" s="112">
        <f t="shared" si="19"/>
        <v>165</v>
      </c>
      <c r="J186" s="113"/>
    </row>
    <row r="187" s="179" customFormat="1" ht="95" customHeight="1" spans="1:10">
      <c r="A187" s="186">
        <v>86</v>
      </c>
      <c r="B187" s="112" t="s">
        <v>557</v>
      </c>
      <c r="C187" s="185" t="s">
        <v>558</v>
      </c>
      <c r="D187" s="185" t="s">
        <v>559</v>
      </c>
      <c r="E187" s="185" t="s">
        <v>553</v>
      </c>
      <c r="F187" s="112" t="s">
        <v>275</v>
      </c>
      <c r="G187" s="145">
        <v>2280</v>
      </c>
      <c r="H187" s="112">
        <f t="shared" si="18"/>
        <v>2052</v>
      </c>
      <c r="I187" s="112">
        <f t="shared" si="19"/>
        <v>1596</v>
      </c>
      <c r="J187" s="113" t="s">
        <v>554</v>
      </c>
    </row>
    <row r="188" s="179" customFormat="1" ht="40" customHeight="1" spans="1:10">
      <c r="A188" s="187"/>
      <c r="B188" s="112" t="s">
        <v>560</v>
      </c>
      <c r="C188" s="185" t="s">
        <v>561</v>
      </c>
      <c r="D188" s="185"/>
      <c r="E188" s="185"/>
      <c r="F188" s="112" t="s">
        <v>275</v>
      </c>
      <c r="G188" s="145">
        <f t="shared" si="28"/>
        <v>456</v>
      </c>
      <c r="H188" s="112">
        <f t="shared" si="18"/>
        <v>410</v>
      </c>
      <c r="I188" s="112">
        <f t="shared" si="19"/>
        <v>319</v>
      </c>
      <c r="J188" s="113"/>
    </row>
    <row r="189" s="180" customFormat="1" ht="94" customHeight="1" spans="1:10">
      <c r="A189" s="194">
        <v>87</v>
      </c>
      <c r="B189" s="195" t="s">
        <v>562</v>
      </c>
      <c r="C189" s="196" t="s">
        <v>563</v>
      </c>
      <c r="D189" s="196" t="s">
        <v>564</v>
      </c>
      <c r="E189" s="196" t="s">
        <v>565</v>
      </c>
      <c r="F189" s="195" t="s">
        <v>275</v>
      </c>
      <c r="G189" s="195">
        <v>1040</v>
      </c>
      <c r="H189" s="195">
        <v>940</v>
      </c>
      <c r="I189" s="195">
        <v>730</v>
      </c>
      <c r="J189" s="197" t="s">
        <v>566</v>
      </c>
    </row>
    <row r="190" s="181" customFormat="1" ht="43" customHeight="1" spans="1:10">
      <c r="A190" s="198"/>
      <c r="B190" s="199" t="s">
        <v>567</v>
      </c>
      <c r="C190" s="200" t="s">
        <v>568</v>
      </c>
      <c r="D190" s="200"/>
      <c r="E190" s="200"/>
      <c r="F190" s="199" t="s">
        <v>275</v>
      </c>
      <c r="G190" s="201">
        <f t="shared" ref="G190:G194" si="29">G189*0.2</f>
        <v>208</v>
      </c>
      <c r="H190" s="199">
        <f t="shared" si="18"/>
        <v>187</v>
      </c>
      <c r="I190" s="199">
        <f t="shared" si="19"/>
        <v>146</v>
      </c>
      <c r="J190" s="202"/>
    </row>
    <row r="191" s="179" customFormat="1" ht="94" customHeight="1" spans="1:10">
      <c r="A191" s="186">
        <v>88</v>
      </c>
      <c r="B191" s="112" t="s">
        <v>569</v>
      </c>
      <c r="C191" s="185" t="s">
        <v>570</v>
      </c>
      <c r="D191" s="185" t="s">
        <v>571</v>
      </c>
      <c r="E191" s="185" t="s">
        <v>565</v>
      </c>
      <c r="F191" s="112" t="s">
        <v>275</v>
      </c>
      <c r="G191" s="145">
        <v>2400</v>
      </c>
      <c r="H191" s="112">
        <f t="shared" si="18"/>
        <v>2160</v>
      </c>
      <c r="I191" s="112">
        <f t="shared" si="19"/>
        <v>1680</v>
      </c>
      <c r="J191" s="113"/>
    </row>
    <row r="192" s="179" customFormat="1" ht="46" customHeight="1" spans="1:10">
      <c r="A192" s="187"/>
      <c r="B192" s="112" t="s">
        <v>572</v>
      </c>
      <c r="C192" s="185" t="s">
        <v>573</v>
      </c>
      <c r="D192" s="185"/>
      <c r="E192" s="185"/>
      <c r="F192" s="112" t="s">
        <v>275</v>
      </c>
      <c r="G192" s="145">
        <f t="shared" si="29"/>
        <v>480</v>
      </c>
      <c r="H192" s="112">
        <f t="shared" si="18"/>
        <v>432</v>
      </c>
      <c r="I192" s="112">
        <f t="shared" si="19"/>
        <v>336</v>
      </c>
      <c r="J192" s="113"/>
    </row>
    <row r="193" s="179" customFormat="1" ht="95" customHeight="1" spans="1:10">
      <c r="A193" s="186">
        <v>89</v>
      </c>
      <c r="B193" s="112" t="s">
        <v>574</v>
      </c>
      <c r="C193" s="185" t="s">
        <v>575</v>
      </c>
      <c r="D193" s="185" t="s">
        <v>576</v>
      </c>
      <c r="E193" s="185" t="s">
        <v>577</v>
      </c>
      <c r="F193" s="112" t="s">
        <v>275</v>
      </c>
      <c r="G193" s="145">
        <v>1100</v>
      </c>
      <c r="H193" s="112">
        <f t="shared" si="18"/>
        <v>990</v>
      </c>
      <c r="I193" s="112">
        <f t="shared" si="19"/>
        <v>770</v>
      </c>
      <c r="J193" s="113"/>
    </row>
    <row r="194" s="179" customFormat="1" ht="45" customHeight="1" spans="1:10">
      <c r="A194" s="187"/>
      <c r="B194" s="112" t="s">
        <v>578</v>
      </c>
      <c r="C194" s="185" t="s">
        <v>579</v>
      </c>
      <c r="D194" s="185"/>
      <c r="E194" s="185"/>
      <c r="F194" s="112" t="s">
        <v>275</v>
      </c>
      <c r="G194" s="145">
        <f t="shared" si="29"/>
        <v>220</v>
      </c>
      <c r="H194" s="112">
        <f t="shared" si="18"/>
        <v>198</v>
      </c>
      <c r="I194" s="112">
        <f t="shared" si="19"/>
        <v>154</v>
      </c>
      <c r="J194" s="113"/>
    </row>
    <row r="195" s="179" customFormat="1" ht="98" customHeight="1" spans="1:10">
      <c r="A195" s="186">
        <v>90</v>
      </c>
      <c r="B195" s="112" t="s">
        <v>580</v>
      </c>
      <c r="C195" s="185" t="s">
        <v>581</v>
      </c>
      <c r="D195" s="185" t="s">
        <v>582</v>
      </c>
      <c r="E195" s="185" t="s">
        <v>577</v>
      </c>
      <c r="F195" s="112" t="s">
        <v>275</v>
      </c>
      <c r="G195" s="145">
        <v>1650</v>
      </c>
      <c r="H195" s="112">
        <f t="shared" si="18"/>
        <v>1485</v>
      </c>
      <c r="I195" s="112">
        <f t="shared" si="19"/>
        <v>1155</v>
      </c>
      <c r="J195" s="113"/>
    </row>
    <row r="196" s="179" customFormat="1" ht="41" customHeight="1" spans="1:10">
      <c r="A196" s="187"/>
      <c r="B196" s="112" t="s">
        <v>583</v>
      </c>
      <c r="C196" s="185" t="s">
        <v>584</v>
      </c>
      <c r="D196" s="185"/>
      <c r="E196" s="185"/>
      <c r="F196" s="112" t="s">
        <v>275</v>
      </c>
      <c r="G196" s="145">
        <f t="shared" ref="G196:G201" si="30">G195*0.2</f>
        <v>330</v>
      </c>
      <c r="H196" s="112">
        <f t="shared" ref="H196:H237" si="31">ROUND(G196*0.9,0)</f>
        <v>297</v>
      </c>
      <c r="I196" s="112">
        <f t="shared" ref="I196:I237" si="32">ROUND(G196*0.7,0)</f>
        <v>231</v>
      </c>
      <c r="J196" s="113"/>
    </row>
    <row r="197" s="179" customFormat="1" ht="97" customHeight="1" spans="1:10">
      <c r="A197" s="186">
        <v>91</v>
      </c>
      <c r="B197" s="112" t="s">
        <v>585</v>
      </c>
      <c r="C197" s="185" t="s">
        <v>586</v>
      </c>
      <c r="D197" s="185" t="s">
        <v>587</v>
      </c>
      <c r="E197" s="185" t="s">
        <v>588</v>
      </c>
      <c r="F197" s="112" t="s">
        <v>275</v>
      </c>
      <c r="G197" s="145">
        <v>2580</v>
      </c>
      <c r="H197" s="112">
        <f t="shared" si="31"/>
        <v>2322</v>
      </c>
      <c r="I197" s="112">
        <f t="shared" si="32"/>
        <v>1806</v>
      </c>
      <c r="J197" s="113"/>
    </row>
    <row r="198" s="179" customFormat="1" ht="36" customHeight="1" spans="1:10">
      <c r="A198" s="189"/>
      <c r="B198" s="112" t="s">
        <v>589</v>
      </c>
      <c r="C198" s="185" t="s">
        <v>590</v>
      </c>
      <c r="D198" s="185"/>
      <c r="E198" s="185"/>
      <c r="F198" s="112" t="s">
        <v>275</v>
      </c>
      <c r="G198" s="145">
        <f t="shared" si="30"/>
        <v>516</v>
      </c>
      <c r="H198" s="112">
        <f t="shared" si="31"/>
        <v>464</v>
      </c>
      <c r="I198" s="112">
        <f t="shared" si="32"/>
        <v>361</v>
      </c>
      <c r="J198" s="113"/>
    </row>
    <row r="199" s="179" customFormat="1" ht="36" customHeight="1" spans="1:10">
      <c r="A199" s="187"/>
      <c r="B199" s="112" t="s">
        <v>591</v>
      </c>
      <c r="C199" s="185" t="s">
        <v>592</v>
      </c>
      <c r="D199" s="185"/>
      <c r="E199" s="185"/>
      <c r="F199" s="112" t="s">
        <v>275</v>
      </c>
      <c r="G199" s="145">
        <f>2400*0.8</f>
        <v>1920</v>
      </c>
      <c r="H199" s="112">
        <f t="shared" si="31"/>
        <v>1728</v>
      </c>
      <c r="I199" s="112">
        <f t="shared" si="32"/>
        <v>1344</v>
      </c>
      <c r="J199" s="113"/>
    </row>
    <row r="200" s="179" customFormat="1" ht="97" customHeight="1" spans="1:10">
      <c r="A200" s="186">
        <v>92</v>
      </c>
      <c r="B200" s="112" t="s">
        <v>593</v>
      </c>
      <c r="C200" s="185" t="s">
        <v>594</v>
      </c>
      <c r="D200" s="185" t="s">
        <v>587</v>
      </c>
      <c r="E200" s="185" t="s">
        <v>588</v>
      </c>
      <c r="F200" s="112" t="s">
        <v>275</v>
      </c>
      <c r="G200" s="145">
        <v>3660</v>
      </c>
      <c r="H200" s="112">
        <f t="shared" si="31"/>
        <v>3294</v>
      </c>
      <c r="I200" s="112">
        <f t="shared" si="32"/>
        <v>2562</v>
      </c>
      <c r="J200" s="113"/>
    </row>
    <row r="201" s="179" customFormat="1" ht="37" customHeight="1" spans="1:10">
      <c r="A201" s="189"/>
      <c r="B201" s="112" t="s">
        <v>595</v>
      </c>
      <c r="C201" s="185" t="s">
        <v>596</v>
      </c>
      <c r="D201" s="185"/>
      <c r="E201" s="185"/>
      <c r="F201" s="112" t="s">
        <v>275</v>
      </c>
      <c r="G201" s="145">
        <f t="shared" si="30"/>
        <v>732</v>
      </c>
      <c r="H201" s="112">
        <f t="shared" si="31"/>
        <v>659</v>
      </c>
      <c r="I201" s="112">
        <f t="shared" si="32"/>
        <v>512</v>
      </c>
      <c r="J201" s="113"/>
    </row>
    <row r="202" s="179" customFormat="1" ht="37" customHeight="1" spans="1:10">
      <c r="A202" s="187"/>
      <c r="B202" s="112" t="s">
        <v>597</v>
      </c>
      <c r="C202" s="185" t="s">
        <v>598</v>
      </c>
      <c r="D202" s="185"/>
      <c r="E202" s="185"/>
      <c r="F202" s="112" t="s">
        <v>275</v>
      </c>
      <c r="G202" s="145">
        <f>2400*0.8</f>
        <v>1920</v>
      </c>
      <c r="H202" s="112">
        <f t="shared" si="31"/>
        <v>1728</v>
      </c>
      <c r="I202" s="112">
        <f t="shared" si="32"/>
        <v>1344</v>
      </c>
      <c r="J202" s="113"/>
    </row>
    <row r="203" s="179" customFormat="1" ht="93" customHeight="1" spans="1:10">
      <c r="A203" s="203">
        <v>93</v>
      </c>
      <c r="B203" s="112" t="s">
        <v>599</v>
      </c>
      <c r="C203" s="185" t="s">
        <v>600</v>
      </c>
      <c r="D203" s="185" t="s">
        <v>601</v>
      </c>
      <c r="E203" s="185" t="s">
        <v>602</v>
      </c>
      <c r="F203" s="112" t="s">
        <v>275</v>
      </c>
      <c r="G203" s="145">
        <v>2070</v>
      </c>
      <c r="H203" s="112">
        <f t="shared" si="31"/>
        <v>1863</v>
      </c>
      <c r="I203" s="112">
        <f t="shared" si="32"/>
        <v>1449</v>
      </c>
      <c r="J203" s="113"/>
    </row>
    <row r="204" s="179" customFormat="1" ht="29" customHeight="1" spans="1:10">
      <c r="A204" s="204"/>
      <c r="B204" s="112" t="s">
        <v>603</v>
      </c>
      <c r="C204" s="185" t="s">
        <v>604</v>
      </c>
      <c r="D204" s="185"/>
      <c r="E204" s="185"/>
      <c r="F204" s="112" t="s">
        <v>275</v>
      </c>
      <c r="G204" s="145">
        <f t="shared" ref="G204:G208" si="33">G203*0.2</f>
        <v>414</v>
      </c>
      <c r="H204" s="112">
        <f t="shared" si="31"/>
        <v>373</v>
      </c>
      <c r="I204" s="112">
        <f t="shared" si="32"/>
        <v>290</v>
      </c>
      <c r="J204" s="113"/>
    </row>
    <row r="205" s="179" customFormat="1" ht="90" customHeight="1" spans="1:10">
      <c r="A205" s="203">
        <v>94</v>
      </c>
      <c r="B205" s="112" t="s">
        <v>605</v>
      </c>
      <c r="C205" s="185" t="s">
        <v>606</v>
      </c>
      <c r="D205" s="185" t="s">
        <v>607</v>
      </c>
      <c r="E205" s="185" t="s">
        <v>608</v>
      </c>
      <c r="F205" s="112" t="s">
        <v>609</v>
      </c>
      <c r="G205" s="145">
        <v>2400</v>
      </c>
      <c r="H205" s="112">
        <f t="shared" si="31"/>
        <v>2160</v>
      </c>
      <c r="I205" s="112">
        <f t="shared" si="32"/>
        <v>1680</v>
      </c>
      <c r="J205" s="113"/>
    </row>
    <row r="206" s="179" customFormat="1" ht="25" customHeight="1" spans="1:10">
      <c r="A206" s="204"/>
      <c r="B206" s="112" t="s">
        <v>610</v>
      </c>
      <c r="C206" s="185" t="s">
        <v>611</v>
      </c>
      <c r="D206" s="185"/>
      <c r="E206" s="185"/>
      <c r="F206" s="112" t="s">
        <v>609</v>
      </c>
      <c r="G206" s="145">
        <f t="shared" si="33"/>
        <v>480</v>
      </c>
      <c r="H206" s="112">
        <f t="shared" si="31"/>
        <v>432</v>
      </c>
      <c r="I206" s="112">
        <f t="shared" si="32"/>
        <v>336</v>
      </c>
      <c r="J206" s="113"/>
    </row>
    <row r="207" s="179" customFormat="1" ht="88" customHeight="1" spans="1:10">
      <c r="A207" s="203">
        <v>95</v>
      </c>
      <c r="B207" s="112" t="s">
        <v>612</v>
      </c>
      <c r="C207" s="185" t="s">
        <v>613</v>
      </c>
      <c r="D207" s="185" t="s">
        <v>614</v>
      </c>
      <c r="E207" s="185" t="s">
        <v>615</v>
      </c>
      <c r="F207" s="112" t="s">
        <v>16</v>
      </c>
      <c r="G207" s="145">
        <v>1560</v>
      </c>
      <c r="H207" s="112">
        <f t="shared" si="31"/>
        <v>1404</v>
      </c>
      <c r="I207" s="112">
        <f t="shared" si="32"/>
        <v>1092</v>
      </c>
      <c r="J207" s="113"/>
    </row>
    <row r="208" s="179" customFormat="1" ht="26" customHeight="1" spans="1:10">
      <c r="A208" s="204"/>
      <c r="B208" s="112" t="s">
        <v>616</v>
      </c>
      <c r="C208" s="185" t="s">
        <v>617</v>
      </c>
      <c r="D208" s="185"/>
      <c r="E208" s="185"/>
      <c r="F208" s="112" t="s">
        <v>16</v>
      </c>
      <c r="G208" s="145">
        <f t="shared" si="33"/>
        <v>312</v>
      </c>
      <c r="H208" s="112">
        <f t="shared" si="31"/>
        <v>281</v>
      </c>
      <c r="I208" s="112">
        <f t="shared" si="32"/>
        <v>218</v>
      </c>
      <c r="J208" s="113"/>
    </row>
    <row r="209" s="179" customFormat="1" ht="84" customHeight="1" spans="1:10">
      <c r="A209" s="186">
        <v>96</v>
      </c>
      <c r="B209" s="112" t="s">
        <v>618</v>
      </c>
      <c r="C209" s="185" t="s">
        <v>619</v>
      </c>
      <c r="D209" s="185" t="s">
        <v>620</v>
      </c>
      <c r="E209" s="185" t="s">
        <v>621</v>
      </c>
      <c r="F209" s="112" t="s">
        <v>275</v>
      </c>
      <c r="G209" s="145">
        <v>1200</v>
      </c>
      <c r="H209" s="112">
        <f t="shared" si="31"/>
        <v>1080</v>
      </c>
      <c r="I209" s="112">
        <f t="shared" si="32"/>
        <v>840</v>
      </c>
      <c r="J209" s="113"/>
    </row>
    <row r="210" s="179" customFormat="1" ht="26" customHeight="1" spans="1:10">
      <c r="A210" s="189"/>
      <c r="B210" s="112" t="s">
        <v>622</v>
      </c>
      <c r="C210" s="185" t="s">
        <v>623</v>
      </c>
      <c r="D210" s="185"/>
      <c r="E210" s="185"/>
      <c r="F210" s="112" t="s">
        <v>275</v>
      </c>
      <c r="G210" s="145">
        <f t="shared" ref="G210:G215" si="34">G209*0.2</f>
        <v>240</v>
      </c>
      <c r="H210" s="112">
        <f t="shared" si="31"/>
        <v>216</v>
      </c>
      <c r="I210" s="112">
        <f t="shared" si="32"/>
        <v>168</v>
      </c>
      <c r="J210" s="113"/>
    </row>
    <row r="211" s="179" customFormat="1" ht="37" customHeight="1" spans="1:10">
      <c r="A211" s="187"/>
      <c r="B211" s="112" t="s">
        <v>624</v>
      </c>
      <c r="C211" s="185" t="s">
        <v>625</v>
      </c>
      <c r="D211" s="185"/>
      <c r="E211" s="185"/>
      <c r="F211" s="112" t="s">
        <v>275</v>
      </c>
      <c r="G211" s="145">
        <f>G209</f>
        <v>1200</v>
      </c>
      <c r="H211" s="112">
        <f t="shared" si="31"/>
        <v>1080</v>
      </c>
      <c r="I211" s="112">
        <f t="shared" si="32"/>
        <v>840</v>
      </c>
      <c r="J211" s="113"/>
    </row>
    <row r="212" s="179" customFormat="1" ht="71.25" spans="1:10">
      <c r="A212" s="186">
        <v>97</v>
      </c>
      <c r="B212" s="112" t="s">
        <v>626</v>
      </c>
      <c r="C212" s="185" t="s">
        <v>627</v>
      </c>
      <c r="D212" s="185" t="s">
        <v>628</v>
      </c>
      <c r="E212" s="185" t="s">
        <v>629</v>
      </c>
      <c r="F212" s="112" t="s">
        <v>630</v>
      </c>
      <c r="G212" s="145">
        <v>1160</v>
      </c>
      <c r="H212" s="112">
        <f t="shared" si="31"/>
        <v>1044</v>
      </c>
      <c r="I212" s="112">
        <f t="shared" si="32"/>
        <v>812</v>
      </c>
      <c r="J212" s="113"/>
    </row>
    <row r="213" s="179" customFormat="1" ht="29" customHeight="1" spans="1:10">
      <c r="A213" s="187"/>
      <c r="B213" s="112" t="s">
        <v>631</v>
      </c>
      <c r="C213" s="185" t="s">
        <v>632</v>
      </c>
      <c r="D213" s="185"/>
      <c r="E213" s="185"/>
      <c r="F213" s="112" t="s">
        <v>630</v>
      </c>
      <c r="G213" s="145">
        <f t="shared" si="34"/>
        <v>232</v>
      </c>
      <c r="H213" s="112">
        <f t="shared" si="31"/>
        <v>209</v>
      </c>
      <c r="I213" s="112">
        <f t="shared" si="32"/>
        <v>162</v>
      </c>
      <c r="J213" s="113"/>
    </row>
    <row r="214" s="179" customFormat="1" ht="94" customHeight="1" spans="1:10">
      <c r="A214" s="186">
        <v>98</v>
      </c>
      <c r="B214" s="112" t="s">
        <v>633</v>
      </c>
      <c r="C214" s="185" t="s">
        <v>634</v>
      </c>
      <c r="D214" s="185" t="s">
        <v>635</v>
      </c>
      <c r="E214" s="185" t="s">
        <v>636</v>
      </c>
      <c r="F214" s="112" t="s">
        <v>630</v>
      </c>
      <c r="G214" s="145">
        <v>1600</v>
      </c>
      <c r="H214" s="112">
        <f t="shared" si="31"/>
        <v>1440</v>
      </c>
      <c r="I214" s="112">
        <f t="shared" si="32"/>
        <v>1120</v>
      </c>
      <c r="J214" s="113" t="s">
        <v>637</v>
      </c>
    </row>
    <row r="215" s="179" customFormat="1" ht="30" customHeight="1" spans="1:10">
      <c r="A215" s="187"/>
      <c r="B215" s="112" t="s">
        <v>638</v>
      </c>
      <c r="C215" s="185" t="s">
        <v>639</v>
      </c>
      <c r="D215" s="185"/>
      <c r="E215" s="185"/>
      <c r="F215" s="112" t="s">
        <v>630</v>
      </c>
      <c r="G215" s="145">
        <f t="shared" si="34"/>
        <v>320</v>
      </c>
      <c r="H215" s="112">
        <f t="shared" si="31"/>
        <v>288</v>
      </c>
      <c r="I215" s="112">
        <f t="shared" si="32"/>
        <v>224</v>
      </c>
      <c r="J215" s="113"/>
    </row>
    <row r="216" s="179" customFormat="1" ht="97" customHeight="1" spans="1:10">
      <c r="A216" s="186">
        <v>99</v>
      </c>
      <c r="B216" s="112" t="s">
        <v>640</v>
      </c>
      <c r="C216" s="185" t="s">
        <v>641</v>
      </c>
      <c r="D216" s="185" t="s">
        <v>642</v>
      </c>
      <c r="E216" s="185" t="s">
        <v>643</v>
      </c>
      <c r="F216" s="112" t="s">
        <v>630</v>
      </c>
      <c r="G216" s="145">
        <v>1680</v>
      </c>
      <c r="H216" s="112">
        <f t="shared" si="31"/>
        <v>1512</v>
      </c>
      <c r="I216" s="112">
        <f t="shared" si="32"/>
        <v>1176</v>
      </c>
      <c r="J216" s="113" t="s">
        <v>637</v>
      </c>
    </row>
    <row r="217" s="179" customFormat="1" ht="25" customHeight="1" spans="1:10">
      <c r="A217" s="187"/>
      <c r="B217" s="112" t="s">
        <v>644</v>
      </c>
      <c r="C217" s="185" t="s">
        <v>645</v>
      </c>
      <c r="D217" s="185"/>
      <c r="E217" s="185"/>
      <c r="F217" s="112" t="s">
        <v>630</v>
      </c>
      <c r="G217" s="145">
        <f t="shared" ref="G217:G221" si="35">G216*0.2</f>
        <v>336</v>
      </c>
      <c r="H217" s="112">
        <f t="shared" si="31"/>
        <v>302</v>
      </c>
      <c r="I217" s="112">
        <f t="shared" si="32"/>
        <v>235</v>
      </c>
      <c r="J217" s="113"/>
    </row>
    <row r="218" s="179" customFormat="1" ht="91" customHeight="1" spans="1:10">
      <c r="A218" s="186">
        <v>100</v>
      </c>
      <c r="B218" s="112" t="s">
        <v>646</v>
      </c>
      <c r="C218" s="185" t="s">
        <v>647</v>
      </c>
      <c r="D218" s="185" t="s">
        <v>648</v>
      </c>
      <c r="E218" s="185" t="s">
        <v>649</v>
      </c>
      <c r="F218" s="112" t="s">
        <v>630</v>
      </c>
      <c r="G218" s="145">
        <v>1440</v>
      </c>
      <c r="H218" s="112">
        <f t="shared" si="31"/>
        <v>1296</v>
      </c>
      <c r="I218" s="112">
        <f t="shared" si="32"/>
        <v>1008</v>
      </c>
      <c r="J218" s="113"/>
    </row>
    <row r="219" s="179" customFormat="1" ht="25" customHeight="1" spans="1:10">
      <c r="A219" s="187"/>
      <c r="B219" s="112" t="s">
        <v>650</v>
      </c>
      <c r="C219" s="185" t="s">
        <v>651</v>
      </c>
      <c r="D219" s="185"/>
      <c r="E219" s="185"/>
      <c r="F219" s="112" t="s">
        <v>630</v>
      </c>
      <c r="G219" s="145">
        <f t="shared" si="35"/>
        <v>288</v>
      </c>
      <c r="H219" s="112">
        <f t="shared" si="31"/>
        <v>259</v>
      </c>
      <c r="I219" s="112">
        <f t="shared" si="32"/>
        <v>202</v>
      </c>
      <c r="J219" s="113"/>
    </row>
    <row r="220" s="179" customFormat="1" ht="80" customHeight="1" spans="1:10">
      <c r="A220" s="186">
        <v>101</v>
      </c>
      <c r="B220" s="112" t="s">
        <v>652</v>
      </c>
      <c r="C220" s="185" t="s">
        <v>653</v>
      </c>
      <c r="D220" s="185" t="s">
        <v>654</v>
      </c>
      <c r="E220" s="185" t="s">
        <v>655</v>
      </c>
      <c r="F220" s="112" t="s">
        <v>630</v>
      </c>
      <c r="G220" s="145">
        <v>1020</v>
      </c>
      <c r="H220" s="112">
        <f t="shared" si="31"/>
        <v>918</v>
      </c>
      <c r="I220" s="112">
        <f t="shared" si="32"/>
        <v>714</v>
      </c>
      <c r="J220" s="113"/>
    </row>
    <row r="221" s="179" customFormat="1" ht="29" customHeight="1" spans="1:10">
      <c r="A221" s="187"/>
      <c r="B221" s="112" t="s">
        <v>656</v>
      </c>
      <c r="C221" s="185" t="s">
        <v>657</v>
      </c>
      <c r="D221" s="185"/>
      <c r="E221" s="185"/>
      <c r="F221" s="112" t="s">
        <v>630</v>
      </c>
      <c r="G221" s="145">
        <f t="shared" si="35"/>
        <v>204</v>
      </c>
      <c r="H221" s="112">
        <f t="shared" si="31"/>
        <v>184</v>
      </c>
      <c r="I221" s="112">
        <f t="shared" si="32"/>
        <v>143</v>
      </c>
      <c r="J221" s="113"/>
    </row>
    <row r="222" s="179" customFormat="1" ht="82" customHeight="1" spans="1:10">
      <c r="A222" s="186">
        <v>102</v>
      </c>
      <c r="B222" s="112" t="s">
        <v>658</v>
      </c>
      <c r="C222" s="185" t="s">
        <v>659</v>
      </c>
      <c r="D222" s="185" t="s">
        <v>660</v>
      </c>
      <c r="E222" s="185" t="s">
        <v>661</v>
      </c>
      <c r="F222" s="112" t="s">
        <v>630</v>
      </c>
      <c r="G222" s="145">
        <v>910</v>
      </c>
      <c r="H222" s="112">
        <f t="shared" si="31"/>
        <v>819</v>
      </c>
      <c r="I222" s="112">
        <f t="shared" si="32"/>
        <v>637</v>
      </c>
      <c r="J222" s="113"/>
    </row>
    <row r="223" s="179" customFormat="1" ht="28" customHeight="1" spans="1:10">
      <c r="A223" s="187"/>
      <c r="B223" s="112" t="s">
        <v>662</v>
      </c>
      <c r="C223" s="185" t="s">
        <v>663</v>
      </c>
      <c r="D223" s="185"/>
      <c r="E223" s="185"/>
      <c r="F223" s="112" t="s">
        <v>630</v>
      </c>
      <c r="G223" s="145">
        <f t="shared" ref="G223:G227" si="36">G222*0.2</f>
        <v>182</v>
      </c>
      <c r="H223" s="112">
        <f t="shared" si="31"/>
        <v>164</v>
      </c>
      <c r="I223" s="112">
        <f t="shared" si="32"/>
        <v>127</v>
      </c>
      <c r="J223" s="113"/>
    </row>
    <row r="224" s="179" customFormat="1" ht="95" customHeight="1" spans="1:10">
      <c r="A224" s="186">
        <v>103</v>
      </c>
      <c r="B224" s="112" t="s">
        <v>664</v>
      </c>
      <c r="C224" s="185" t="s">
        <v>665</v>
      </c>
      <c r="D224" s="185" t="s">
        <v>666</v>
      </c>
      <c r="E224" s="185" t="s">
        <v>643</v>
      </c>
      <c r="F224" s="112" t="s">
        <v>630</v>
      </c>
      <c r="G224" s="145">
        <v>1250</v>
      </c>
      <c r="H224" s="112">
        <f t="shared" si="31"/>
        <v>1125</v>
      </c>
      <c r="I224" s="112">
        <f t="shared" si="32"/>
        <v>875</v>
      </c>
      <c r="J224" s="113" t="s">
        <v>637</v>
      </c>
    </row>
    <row r="225" s="179" customFormat="1" ht="25" customHeight="1" spans="1:10">
      <c r="A225" s="187"/>
      <c r="B225" s="112" t="s">
        <v>667</v>
      </c>
      <c r="C225" s="185" t="s">
        <v>668</v>
      </c>
      <c r="D225" s="185"/>
      <c r="E225" s="185"/>
      <c r="F225" s="112" t="s">
        <v>630</v>
      </c>
      <c r="G225" s="145">
        <f t="shared" si="36"/>
        <v>250</v>
      </c>
      <c r="H225" s="112">
        <f t="shared" si="31"/>
        <v>225</v>
      </c>
      <c r="I225" s="112">
        <f t="shared" si="32"/>
        <v>175</v>
      </c>
      <c r="J225" s="205"/>
    </row>
    <row r="226" s="179" customFormat="1" ht="93" customHeight="1" spans="1:10">
      <c r="A226" s="186">
        <v>104</v>
      </c>
      <c r="B226" s="112" t="s">
        <v>669</v>
      </c>
      <c r="C226" s="185" t="s">
        <v>670</v>
      </c>
      <c r="D226" s="185" t="s">
        <v>671</v>
      </c>
      <c r="E226" s="185" t="s">
        <v>672</v>
      </c>
      <c r="F226" s="112" t="s">
        <v>630</v>
      </c>
      <c r="G226" s="145">
        <v>1740</v>
      </c>
      <c r="H226" s="112">
        <f t="shared" si="31"/>
        <v>1566</v>
      </c>
      <c r="I226" s="112">
        <f t="shared" si="32"/>
        <v>1218</v>
      </c>
      <c r="J226" s="113"/>
    </row>
    <row r="227" s="179" customFormat="1" ht="30" customHeight="1" spans="1:10">
      <c r="A227" s="187"/>
      <c r="B227" s="112" t="s">
        <v>673</v>
      </c>
      <c r="C227" s="185" t="s">
        <v>674</v>
      </c>
      <c r="D227" s="185"/>
      <c r="E227" s="185"/>
      <c r="F227" s="112" t="s">
        <v>630</v>
      </c>
      <c r="G227" s="145">
        <f t="shared" si="36"/>
        <v>348</v>
      </c>
      <c r="H227" s="112">
        <f t="shared" si="31"/>
        <v>313</v>
      </c>
      <c r="I227" s="112">
        <f t="shared" si="32"/>
        <v>244</v>
      </c>
      <c r="J227" s="113"/>
    </row>
    <row r="228" s="179" customFormat="1" ht="93" customHeight="1" spans="1:10">
      <c r="A228" s="186">
        <v>105</v>
      </c>
      <c r="B228" s="112" t="s">
        <v>675</v>
      </c>
      <c r="C228" s="185" t="s">
        <v>676</v>
      </c>
      <c r="D228" s="185" t="s">
        <v>677</v>
      </c>
      <c r="E228" s="185" t="s">
        <v>678</v>
      </c>
      <c r="F228" s="112" t="s">
        <v>630</v>
      </c>
      <c r="G228" s="145">
        <v>1250</v>
      </c>
      <c r="H228" s="112">
        <f t="shared" si="31"/>
        <v>1125</v>
      </c>
      <c r="I228" s="112">
        <f t="shared" si="32"/>
        <v>875</v>
      </c>
      <c r="J228" s="113"/>
    </row>
    <row r="229" s="179" customFormat="1" ht="26" customHeight="1" spans="1:10">
      <c r="A229" s="187"/>
      <c r="B229" s="112" t="s">
        <v>679</v>
      </c>
      <c r="C229" s="185" t="s">
        <v>680</v>
      </c>
      <c r="D229" s="185"/>
      <c r="E229" s="185"/>
      <c r="F229" s="112" t="s">
        <v>630</v>
      </c>
      <c r="G229" s="145">
        <f t="shared" ref="G229:G233" si="37">G228*0.2</f>
        <v>250</v>
      </c>
      <c r="H229" s="112">
        <f t="shared" si="31"/>
        <v>225</v>
      </c>
      <c r="I229" s="112">
        <f t="shared" si="32"/>
        <v>175</v>
      </c>
      <c r="J229" s="113"/>
    </row>
    <row r="230" s="180" customFormat="1" ht="135" customHeight="1" spans="1:10">
      <c r="A230" s="194">
        <v>106</v>
      </c>
      <c r="B230" s="195" t="s">
        <v>681</v>
      </c>
      <c r="C230" s="196" t="s">
        <v>682</v>
      </c>
      <c r="D230" s="196" t="s">
        <v>683</v>
      </c>
      <c r="E230" s="196" t="s">
        <v>684</v>
      </c>
      <c r="F230" s="195" t="s">
        <v>16</v>
      </c>
      <c r="G230" s="195">
        <v>1080</v>
      </c>
      <c r="H230" s="195">
        <v>970</v>
      </c>
      <c r="I230" s="195">
        <v>760</v>
      </c>
      <c r="J230" s="197" t="s">
        <v>685</v>
      </c>
    </row>
    <row r="231" s="181" customFormat="1" ht="39" customHeight="1" spans="1:10">
      <c r="A231" s="198"/>
      <c r="B231" s="199" t="s">
        <v>686</v>
      </c>
      <c r="C231" s="200" t="s">
        <v>687</v>
      </c>
      <c r="D231" s="200"/>
      <c r="E231" s="200"/>
      <c r="F231" s="199" t="s">
        <v>16</v>
      </c>
      <c r="G231" s="201">
        <f t="shared" si="37"/>
        <v>216</v>
      </c>
      <c r="H231" s="199">
        <f t="shared" si="31"/>
        <v>194</v>
      </c>
      <c r="I231" s="199">
        <f t="shared" si="32"/>
        <v>151</v>
      </c>
      <c r="J231" s="202"/>
    </row>
    <row r="232" s="179" customFormat="1" ht="123" customHeight="1" spans="1:10">
      <c r="A232" s="186">
        <v>107</v>
      </c>
      <c r="B232" s="112" t="s">
        <v>688</v>
      </c>
      <c r="C232" s="185" t="s">
        <v>689</v>
      </c>
      <c r="D232" s="185" t="s">
        <v>690</v>
      </c>
      <c r="E232" s="185" t="s">
        <v>684</v>
      </c>
      <c r="F232" s="112" t="s">
        <v>16</v>
      </c>
      <c r="G232" s="145">
        <v>2080</v>
      </c>
      <c r="H232" s="112">
        <f t="shared" si="31"/>
        <v>1872</v>
      </c>
      <c r="I232" s="112">
        <f t="shared" si="32"/>
        <v>1456</v>
      </c>
      <c r="J232" s="113" t="s">
        <v>691</v>
      </c>
    </row>
    <row r="233" s="179" customFormat="1" ht="36" customHeight="1" spans="1:10">
      <c r="A233" s="187"/>
      <c r="B233" s="112" t="s">
        <v>692</v>
      </c>
      <c r="C233" s="185" t="s">
        <v>693</v>
      </c>
      <c r="D233" s="185"/>
      <c r="E233" s="185"/>
      <c r="F233" s="112" t="s">
        <v>16</v>
      </c>
      <c r="G233" s="145">
        <f t="shared" si="37"/>
        <v>416</v>
      </c>
      <c r="H233" s="112">
        <f t="shared" si="31"/>
        <v>374</v>
      </c>
      <c r="I233" s="112">
        <f t="shared" si="32"/>
        <v>291</v>
      </c>
      <c r="J233" s="113"/>
    </row>
    <row r="234" s="179" customFormat="1" ht="81" customHeight="1" spans="1:10">
      <c r="A234" s="186">
        <v>108</v>
      </c>
      <c r="B234" s="112" t="s">
        <v>694</v>
      </c>
      <c r="C234" s="185" t="s">
        <v>695</v>
      </c>
      <c r="D234" s="185" t="s">
        <v>696</v>
      </c>
      <c r="E234" s="185" t="s">
        <v>697</v>
      </c>
      <c r="F234" s="112" t="s">
        <v>49</v>
      </c>
      <c r="G234" s="145">
        <v>1600</v>
      </c>
      <c r="H234" s="112">
        <f t="shared" si="31"/>
        <v>1440</v>
      </c>
      <c r="I234" s="112">
        <f t="shared" si="32"/>
        <v>1120</v>
      </c>
      <c r="J234" s="113" t="s">
        <v>698</v>
      </c>
    </row>
    <row r="235" s="179" customFormat="1" ht="38" customHeight="1" spans="1:10">
      <c r="A235" s="187"/>
      <c r="B235" s="112" t="s">
        <v>699</v>
      </c>
      <c r="C235" s="185" t="s">
        <v>700</v>
      </c>
      <c r="D235" s="185"/>
      <c r="E235" s="185"/>
      <c r="F235" s="112" t="s">
        <v>49</v>
      </c>
      <c r="G235" s="145">
        <f>G234*0.2</f>
        <v>320</v>
      </c>
      <c r="H235" s="112">
        <f t="shared" si="31"/>
        <v>288</v>
      </c>
      <c r="I235" s="112">
        <f t="shared" si="32"/>
        <v>224</v>
      </c>
      <c r="J235" s="113"/>
    </row>
    <row r="236" s="179" customFormat="1" ht="110" customHeight="1" spans="1:10">
      <c r="A236" s="112">
        <v>109</v>
      </c>
      <c r="B236" s="112" t="s">
        <v>701</v>
      </c>
      <c r="C236" s="185" t="s">
        <v>702</v>
      </c>
      <c r="D236" s="185" t="s">
        <v>703</v>
      </c>
      <c r="E236" s="185" t="s">
        <v>704</v>
      </c>
      <c r="F236" s="112" t="s">
        <v>16</v>
      </c>
      <c r="G236" s="145">
        <v>3080</v>
      </c>
      <c r="H236" s="112">
        <f t="shared" si="31"/>
        <v>2772</v>
      </c>
      <c r="I236" s="112">
        <f t="shared" si="32"/>
        <v>2156</v>
      </c>
      <c r="J236" s="113"/>
    </row>
    <row r="237" s="179" customFormat="1" ht="37" customHeight="1" spans="1:10">
      <c r="A237" s="112"/>
      <c r="B237" s="112" t="s">
        <v>705</v>
      </c>
      <c r="C237" s="185" t="s">
        <v>706</v>
      </c>
      <c r="D237" s="185"/>
      <c r="E237" s="185"/>
      <c r="F237" s="112" t="s">
        <v>16</v>
      </c>
      <c r="G237" s="145">
        <f>G236*0.2</f>
        <v>616</v>
      </c>
      <c r="H237" s="112">
        <f t="shared" si="31"/>
        <v>554</v>
      </c>
      <c r="I237" s="112">
        <f t="shared" si="32"/>
        <v>431</v>
      </c>
      <c r="J237" s="113"/>
    </row>
    <row r="238" s="179" customFormat="1" ht="187" customHeight="1" spans="1:10">
      <c r="A238" s="113" t="s">
        <v>707</v>
      </c>
      <c r="B238" s="113"/>
      <c r="C238" s="113"/>
      <c r="D238" s="113"/>
      <c r="E238" s="113"/>
      <c r="F238" s="113"/>
      <c r="G238" s="30"/>
      <c r="H238" s="112"/>
      <c r="I238" s="112"/>
      <c r="J238" s="113"/>
    </row>
    <row r="239" s="179" customFormat="1" ht="187" customHeight="1" spans="1:10">
      <c r="A239" s="113"/>
      <c r="B239" s="113"/>
      <c r="C239" s="113"/>
      <c r="D239" s="113"/>
      <c r="E239" s="113"/>
      <c r="F239" s="113"/>
      <c r="G239" s="30"/>
      <c r="H239" s="112"/>
      <c r="I239" s="112"/>
      <c r="J239" s="113"/>
    </row>
  </sheetData>
  <autoFilter xmlns:etc="http://www.wps.cn/officeDocument/2017/etCustomData" ref="A3:J239" etc:filterBottomFollowUsedRange="0">
    <extLst/>
  </autoFilter>
  <mergeCells count="107">
    <mergeCell ref="A1:J1"/>
    <mergeCell ref="A2:J2"/>
    <mergeCell ref="A5:A6"/>
    <mergeCell ref="A7:A8"/>
    <mergeCell ref="A9:A10"/>
    <mergeCell ref="A11:A12"/>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9"/>
    <mergeCell ref="A50:A51"/>
    <mergeCell ref="A52:A53"/>
    <mergeCell ref="A54:A55"/>
    <mergeCell ref="A56:A57"/>
    <mergeCell ref="A58:A59"/>
    <mergeCell ref="A60:A62"/>
    <mergeCell ref="A63:A65"/>
    <mergeCell ref="A66:A69"/>
    <mergeCell ref="A70:A72"/>
    <mergeCell ref="A73:A75"/>
    <mergeCell ref="A76:A78"/>
    <mergeCell ref="A79:A81"/>
    <mergeCell ref="A82:A84"/>
    <mergeCell ref="A85:A87"/>
    <mergeCell ref="A88:A89"/>
    <mergeCell ref="A90:A91"/>
    <mergeCell ref="A92:A93"/>
    <mergeCell ref="A94:A95"/>
    <mergeCell ref="A96:A97"/>
    <mergeCell ref="A98:A99"/>
    <mergeCell ref="A100:A101"/>
    <mergeCell ref="A102:A103"/>
    <mergeCell ref="A104:A105"/>
    <mergeCell ref="A106:A107"/>
    <mergeCell ref="A108:A109"/>
    <mergeCell ref="A110:A111"/>
    <mergeCell ref="A112:A115"/>
    <mergeCell ref="A116:A119"/>
    <mergeCell ref="A120:A122"/>
    <mergeCell ref="A123:A124"/>
    <mergeCell ref="A125:A126"/>
    <mergeCell ref="A127:A128"/>
    <mergeCell ref="A129:A130"/>
    <mergeCell ref="A131:A132"/>
    <mergeCell ref="A133:A134"/>
    <mergeCell ref="A135:A136"/>
    <mergeCell ref="A137:A138"/>
    <mergeCell ref="A139:A140"/>
    <mergeCell ref="A141:A142"/>
    <mergeCell ref="A143:A145"/>
    <mergeCell ref="A146:A147"/>
    <mergeCell ref="A148:A149"/>
    <mergeCell ref="A150:A151"/>
    <mergeCell ref="A152: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9"/>
    <mergeCell ref="A200:A202"/>
    <mergeCell ref="A203:A204"/>
    <mergeCell ref="A205:A206"/>
    <mergeCell ref="A207:A208"/>
    <mergeCell ref="A209:A211"/>
    <mergeCell ref="A212:A213"/>
    <mergeCell ref="A214:A215"/>
    <mergeCell ref="A216:A217"/>
    <mergeCell ref="A218:A219"/>
    <mergeCell ref="A220:A221"/>
    <mergeCell ref="A222:A223"/>
    <mergeCell ref="A224:A225"/>
    <mergeCell ref="A226:A227"/>
    <mergeCell ref="A228:A229"/>
    <mergeCell ref="A230:A231"/>
    <mergeCell ref="A232:A233"/>
    <mergeCell ref="A234:A235"/>
    <mergeCell ref="A236:A237"/>
    <mergeCell ref="A238:J239"/>
  </mergeCells>
  <pageMargins left="0.751388888888889" right="0.751388888888889" top="0.66875" bottom="0.590277777777778" header="0.5" footer="0.472222222222222"/>
  <pageSetup paperSize="9" scale="53"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9"/>
  <sheetViews>
    <sheetView zoomScale="85" zoomScaleNormal="85" workbookViewId="0">
      <selection activeCell="A49" sqref="A49:J49"/>
    </sheetView>
  </sheetViews>
  <sheetFormatPr defaultColWidth="8.725" defaultRowHeight="13.5"/>
  <cols>
    <col min="1" max="1" width="8.725" style="2"/>
    <col min="2" max="2" width="18.8" style="3" customWidth="1"/>
    <col min="3" max="3" width="20.075" style="2" customWidth="1"/>
    <col min="4" max="4" width="26.325" style="2" customWidth="1"/>
    <col min="5" max="5" width="36.3166666666667" style="2" customWidth="1"/>
    <col min="6" max="6" width="13.0833333333333" style="3" customWidth="1"/>
    <col min="7" max="7" width="17.2166666666667" style="166" customWidth="1"/>
    <col min="8" max="8" width="18.1833333333333" style="3" customWidth="1"/>
    <col min="9" max="9" width="15.8333333333333" style="3" customWidth="1"/>
    <col min="10" max="10" width="33.7333333333333" style="2" customWidth="1"/>
    <col min="11" max="16384" width="8.725" style="2"/>
  </cols>
  <sheetData>
    <row r="1" ht="20.25" spans="1:1024 1025:16384">
      <c r="A1" s="167" t="s">
        <v>708</v>
      </c>
      <c r="B1" s="6"/>
      <c r="C1" s="167"/>
      <c r="D1" s="167"/>
      <c r="E1" s="167"/>
      <c r="F1" s="6"/>
      <c r="G1" s="55"/>
      <c r="H1" s="6"/>
      <c r="I1" s="6"/>
      <c r="J1" s="167"/>
    </row>
    <row r="2" ht="26.25" spans="1:1024 1025:16384">
      <c r="A2" s="160" t="s">
        <v>709</v>
      </c>
      <c r="B2" s="143"/>
      <c r="C2" s="168"/>
      <c r="D2" s="168"/>
      <c r="E2" s="168"/>
      <c r="F2" s="160"/>
      <c r="G2" s="160"/>
      <c r="H2" s="160"/>
      <c r="I2" s="160"/>
      <c r="J2" s="168"/>
    </row>
    <row r="3" ht="33" customHeight="1" spans="1:1024 1025:16384">
      <c r="A3" s="59" t="s">
        <v>2</v>
      </c>
      <c r="B3" s="169" t="s">
        <v>3</v>
      </c>
      <c r="C3" s="59" t="s">
        <v>4</v>
      </c>
      <c r="D3" s="59" t="s">
        <v>5</v>
      </c>
      <c r="E3" s="59" t="s">
        <v>6</v>
      </c>
      <c r="F3" s="59" t="s">
        <v>7</v>
      </c>
      <c r="G3" s="170" t="s">
        <v>8</v>
      </c>
      <c r="H3" s="11" t="s">
        <v>9</v>
      </c>
      <c r="I3" s="11" t="s">
        <v>10</v>
      </c>
      <c r="J3" s="59" t="s">
        <v>11</v>
      </c>
    </row>
    <row r="4" ht="104" customHeight="1" spans="1:1024 1025:16384">
      <c r="A4" s="26">
        <v>1</v>
      </c>
      <c r="B4" s="136" t="s">
        <v>710</v>
      </c>
      <c r="C4" s="171" t="s">
        <v>711</v>
      </c>
      <c r="D4" s="62" t="s">
        <v>712</v>
      </c>
      <c r="E4" s="62" t="s">
        <v>713</v>
      </c>
      <c r="F4" s="60" t="s">
        <v>16</v>
      </c>
      <c r="G4" s="145">
        <v>15</v>
      </c>
      <c r="H4" s="16">
        <f t="shared" ref="H4:H19" si="0">ROUND(G4*0.9,0)</f>
        <v>14</v>
      </c>
      <c r="I4" s="16">
        <f t="shared" ref="I4:I19" si="1">ROUND(G4*0.7,0)</f>
        <v>11</v>
      </c>
      <c r="J4" s="172" t="s">
        <v>714</v>
      </c>
    </row>
    <row r="5" ht="66" customHeight="1" spans="1:1024 1025:16384">
      <c r="A5" s="26">
        <v>2</v>
      </c>
      <c r="B5" s="136" t="s">
        <v>715</v>
      </c>
      <c r="C5" s="171" t="s">
        <v>716</v>
      </c>
      <c r="D5" s="62" t="s">
        <v>717</v>
      </c>
      <c r="E5" s="62" t="s">
        <v>718</v>
      </c>
      <c r="F5" s="60" t="s">
        <v>719</v>
      </c>
      <c r="G5" s="145">
        <v>16</v>
      </c>
      <c r="H5" s="16">
        <f t="shared" si="0"/>
        <v>14</v>
      </c>
      <c r="I5" s="16">
        <f t="shared" si="1"/>
        <v>11</v>
      </c>
      <c r="J5" s="172" t="s">
        <v>720</v>
      </c>
    </row>
    <row r="6" ht="85.05" customHeight="1" spans="1:1024 1025:16384">
      <c r="A6" s="26">
        <v>3</v>
      </c>
      <c r="B6" s="136" t="s">
        <v>721</v>
      </c>
      <c r="C6" s="171" t="s">
        <v>722</v>
      </c>
      <c r="D6" s="62" t="s">
        <v>723</v>
      </c>
      <c r="E6" s="62" t="s">
        <v>718</v>
      </c>
      <c r="F6" s="60" t="s">
        <v>59</v>
      </c>
      <c r="G6" s="145">
        <v>23</v>
      </c>
      <c r="H6" s="16">
        <f t="shared" si="0"/>
        <v>21</v>
      </c>
      <c r="I6" s="16">
        <f t="shared" si="1"/>
        <v>16</v>
      </c>
      <c r="J6" s="172"/>
    </row>
    <row r="7" ht="55" customHeight="1" spans="1:1024 1025:16384">
      <c r="A7" s="26">
        <v>4</v>
      </c>
      <c r="B7" s="136" t="s">
        <v>724</v>
      </c>
      <c r="C7" s="171" t="s">
        <v>725</v>
      </c>
      <c r="D7" s="62" t="s">
        <v>726</v>
      </c>
      <c r="E7" s="62" t="s">
        <v>727</v>
      </c>
      <c r="F7" s="173" t="s">
        <v>59</v>
      </c>
      <c r="G7" s="145">
        <v>145</v>
      </c>
      <c r="H7" s="16">
        <f t="shared" si="0"/>
        <v>131</v>
      </c>
      <c r="I7" s="16">
        <f t="shared" si="1"/>
        <v>102</v>
      </c>
      <c r="J7" s="172" t="s">
        <v>728</v>
      </c>
    </row>
    <row r="8" ht="160.05" customHeight="1" spans="1:1024 1025:16384">
      <c r="A8" s="26">
        <v>5</v>
      </c>
      <c r="B8" s="136" t="s">
        <v>729</v>
      </c>
      <c r="C8" s="171" t="s">
        <v>730</v>
      </c>
      <c r="D8" s="62" t="s">
        <v>731</v>
      </c>
      <c r="E8" s="62" t="s">
        <v>732</v>
      </c>
      <c r="F8" s="60" t="s">
        <v>16</v>
      </c>
      <c r="G8" s="145">
        <v>160</v>
      </c>
      <c r="H8" s="16">
        <f t="shared" si="0"/>
        <v>144</v>
      </c>
      <c r="I8" s="16">
        <f t="shared" si="1"/>
        <v>112</v>
      </c>
      <c r="J8" s="172" t="s">
        <v>733</v>
      </c>
    </row>
    <row r="9" ht="178.05" customHeight="1" spans="1:1024 1025:16384">
      <c r="A9" s="26">
        <v>6</v>
      </c>
      <c r="B9" s="136" t="s">
        <v>734</v>
      </c>
      <c r="C9" s="171" t="s">
        <v>735</v>
      </c>
      <c r="D9" s="62" t="s">
        <v>736</v>
      </c>
      <c r="E9" s="62" t="s">
        <v>737</v>
      </c>
      <c r="F9" s="26" t="s">
        <v>719</v>
      </c>
      <c r="G9" s="145">
        <v>1120</v>
      </c>
      <c r="H9" s="16">
        <f t="shared" si="0"/>
        <v>1008</v>
      </c>
      <c r="I9" s="16">
        <f t="shared" si="1"/>
        <v>784</v>
      </c>
      <c r="J9" s="32"/>
    </row>
    <row r="10" ht="60" customHeight="1" spans="1:1024 1025:16384">
      <c r="A10" s="26"/>
      <c r="B10" s="136" t="s">
        <v>738</v>
      </c>
      <c r="C10" s="171" t="s">
        <v>739</v>
      </c>
      <c r="D10" s="32"/>
      <c r="E10" s="32"/>
      <c r="F10" s="26" t="s">
        <v>16</v>
      </c>
      <c r="G10" s="145">
        <f>650*0.8</f>
        <v>520</v>
      </c>
      <c r="H10" s="16">
        <f t="shared" si="0"/>
        <v>468</v>
      </c>
      <c r="I10" s="16">
        <f t="shared" si="1"/>
        <v>364</v>
      </c>
      <c r="J10" s="32"/>
    </row>
    <row r="11" ht="59" customHeight="1" spans="1:1024 1025:16384">
      <c r="A11" s="26"/>
      <c r="B11" s="136" t="s">
        <v>740</v>
      </c>
      <c r="C11" s="171" t="s">
        <v>741</v>
      </c>
      <c r="D11" s="32"/>
      <c r="E11" s="32"/>
      <c r="F11" s="26" t="s">
        <v>16</v>
      </c>
      <c r="G11" s="145">
        <f>260*0.8</f>
        <v>208</v>
      </c>
      <c r="H11" s="16">
        <f t="shared" si="0"/>
        <v>187</v>
      </c>
      <c r="I11" s="16">
        <f t="shared" si="1"/>
        <v>146</v>
      </c>
      <c r="J11" s="32"/>
    </row>
    <row r="12" ht="148" customHeight="1" spans="1:1024 1025:16384">
      <c r="A12" s="26">
        <v>7</v>
      </c>
      <c r="B12" s="174" t="s">
        <v>742</v>
      </c>
      <c r="C12" s="113" t="s">
        <v>743</v>
      </c>
      <c r="D12" s="62" t="s">
        <v>744</v>
      </c>
      <c r="E12" s="62" t="s">
        <v>745</v>
      </c>
      <c r="F12" s="60" t="s">
        <v>719</v>
      </c>
      <c r="G12" s="145">
        <v>1760</v>
      </c>
      <c r="H12" s="16">
        <f t="shared" si="0"/>
        <v>1584</v>
      </c>
      <c r="I12" s="16">
        <f t="shared" si="1"/>
        <v>1232</v>
      </c>
      <c r="J12" s="172" t="s">
        <v>746</v>
      </c>
    </row>
    <row r="13" ht="61" customHeight="1" spans="1:1024 1025:16384">
      <c r="A13" s="26"/>
      <c r="B13" s="206" t="s">
        <v>747</v>
      </c>
      <c r="C13" s="171" t="s">
        <v>748</v>
      </c>
      <c r="D13" s="32"/>
      <c r="E13" s="32"/>
      <c r="F13" s="60" t="s">
        <v>16</v>
      </c>
      <c r="G13" s="145">
        <f>750*0.8</f>
        <v>600</v>
      </c>
      <c r="H13" s="16">
        <f t="shared" si="0"/>
        <v>540</v>
      </c>
      <c r="I13" s="16">
        <f t="shared" si="1"/>
        <v>420</v>
      </c>
      <c r="J13" s="32"/>
    </row>
    <row r="14" ht="67" customHeight="1" spans="1:1024 1025:16384">
      <c r="A14" s="26"/>
      <c r="B14" s="206" t="s">
        <v>749</v>
      </c>
      <c r="C14" s="171" t="s">
        <v>750</v>
      </c>
      <c r="D14" s="32"/>
      <c r="E14" s="32"/>
      <c r="F14" s="60" t="s">
        <v>16</v>
      </c>
      <c r="G14" s="145">
        <f>260*0.8</f>
        <v>208</v>
      </c>
      <c r="H14" s="16">
        <f t="shared" si="0"/>
        <v>187</v>
      </c>
      <c r="I14" s="16">
        <f t="shared" si="1"/>
        <v>146</v>
      </c>
      <c r="J14" s="32"/>
    </row>
    <row r="15" ht="129" customHeight="1" spans="1:1024 1025:16384">
      <c r="A15" s="26">
        <v>8</v>
      </c>
      <c r="B15" s="136" t="s">
        <v>751</v>
      </c>
      <c r="C15" s="171" t="s">
        <v>752</v>
      </c>
      <c r="D15" s="62" t="s">
        <v>753</v>
      </c>
      <c r="E15" s="62" t="s">
        <v>754</v>
      </c>
      <c r="F15" s="60" t="s">
        <v>719</v>
      </c>
      <c r="G15" s="145">
        <v>1200</v>
      </c>
      <c r="H15" s="16">
        <f t="shared" si="0"/>
        <v>1080</v>
      </c>
      <c r="I15" s="16">
        <f t="shared" si="1"/>
        <v>840</v>
      </c>
      <c r="J15" s="32"/>
    </row>
    <row r="16" s="164" customFormat="1" ht="68" customHeight="1" spans="1:1024 1025:16384">
      <c r="A16" s="26"/>
      <c r="B16" s="136" t="s">
        <v>755</v>
      </c>
      <c r="C16" s="171" t="s">
        <v>756</v>
      </c>
      <c r="D16" s="32"/>
      <c r="E16" s="32"/>
      <c r="F16" s="16" t="s">
        <v>16</v>
      </c>
      <c r="G16" s="145">
        <f>G15*0.3</f>
        <v>360</v>
      </c>
      <c r="H16" s="16">
        <f t="shared" si="0"/>
        <v>324</v>
      </c>
      <c r="I16" s="16">
        <f t="shared" si="1"/>
        <v>252</v>
      </c>
      <c r="J16" s="3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K16" s="2"/>
      <c r="XEL16" s="2"/>
      <c r="XEM16" s="2"/>
      <c r="XEN16" s="2"/>
      <c r="XEO16" s="2"/>
      <c r="XEP16" s="2"/>
      <c r="XEQ16" s="2"/>
      <c r="XER16" s="2"/>
      <c r="XES16" s="2"/>
      <c r="XET16" s="2"/>
      <c r="XEU16" s="2"/>
      <c r="XEV16" s="2"/>
      <c r="XEW16" s="2"/>
      <c r="XEX16" s="2"/>
      <c r="XEY16" s="2"/>
      <c r="XEZ16" s="2"/>
      <c r="XFA16" s="2"/>
      <c r="XFB16" s="2"/>
      <c r="XFC16" s="2"/>
      <c r="XFD16" s="2"/>
    </row>
    <row r="17" ht="110" customHeight="1" spans="1:1024 1025:16384">
      <c r="A17" s="26">
        <v>9</v>
      </c>
      <c r="B17" s="136" t="s">
        <v>757</v>
      </c>
      <c r="C17" s="171" t="s">
        <v>758</v>
      </c>
      <c r="D17" s="62" t="s">
        <v>759</v>
      </c>
      <c r="E17" s="62" t="s">
        <v>760</v>
      </c>
      <c r="F17" s="60" t="s">
        <v>719</v>
      </c>
      <c r="G17" s="145">
        <v>1840</v>
      </c>
      <c r="H17" s="16">
        <f t="shared" si="0"/>
        <v>1656</v>
      </c>
      <c r="I17" s="16">
        <f t="shared" si="1"/>
        <v>1288</v>
      </c>
      <c r="J17" s="172" t="s">
        <v>761</v>
      </c>
    </row>
    <row r="18" s="164" customFormat="1" ht="53" customHeight="1" spans="1:1024 1025:16384">
      <c r="A18" s="26"/>
      <c r="B18" s="136" t="s">
        <v>762</v>
      </c>
      <c r="C18" s="171" t="s">
        <v>763</v>
      </c>
      <c r="D18" s="32"/>
      <c r="E18" s="32"/>
      <c r="F18" s="16" t="s">
        <v>16</v>
      </c>
      <c r="G18" s="145">
        <v>552</v>
      </c>
      <c r="H18" s="16">
        <f t="shared" si="0"/>
        <v>497</v>
      </c>
      <c r="I18" s="16">
        <f t="shared" si="1"/>
        <v>386</v>
      </c>
      <c r="J18" s="3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c r="CJV18" s="2"/>
      <c r="CJW18" s="2"/>
      <c r="CJX18" s="2"/>
      <c r="CJY18" s="2"/>
      <c r="CJZ18" s="2"/>
      <c r="CKA18" s="2"/>
      <c r="CKB18" s="2"/>
      <c r="CKC18" s="2"/>
      <c r="CKD18" s="2"/>
      <c r="CKE18" s="2"/>
      <c r="CKF18" s="2"/>
      <c r="CKG18" s="2"/>
      <c r="CKH18" s="2"/>
      <c r="CKI18" s="2"/>
      <c r="CKJ18" s="2"/>
      <c r="CKK18" s="2"/>
      <c r="CKL18" s="2"/>
      <c r="CKM18" s="2"/>
      <c r="CKN18" s="2"/>
      <c r="CKO18" s="2"/>
      <c r="CKP18" s="2"/>
      <c r="CKQ18" s="2"/>
      <c r="CKR18" s="2"/>
      <c r="CKS18" s="2"/>
      <c r="CKT18" s="2"/>
      <c r="CKU18" s="2"/>
      <c r="CKV18" s="2"/>
      <c r="CKW18" s="2"/>
      <c r="CKX18" s="2"/>
      <c r="CKY18" s="2"/>
      <c r="CKZ18" s="2"/>
      <c r="CLA18" s="2"/>
      <c r="CLB18" s="2"/>
      <c r="CLC18" s="2"/>
      <c r="CLD18" s="2"/>
      <c r="CLE18" s="2"/>
      <c r="CLF18" s="2"/>
      <c r="CLG18" s="2"/>
      <c r="CLH18" s="2"/>
      <c r="CLI18" s="2"/>
      <c r="CLJ18" s="2"/>
      <c r="CLK18" s="2"/>
      <c r="CLL18" s="2"/>
      <c r="CLM18" s="2"/>
      <c r="CLN18" s="2"/>
      <c r="CLO18" s="2"/>
      <c r="CLP18" s="2"/>
      <c r="CLQ18" s="2"/>
      <c r="CLR18" s="2"/>
      <c r="CLS18" s="2"/>
      <c r="CLT18" s="2"/>
      <c r="CLU18" s="2"/>
      <c r="CLV18" s="2"/>
      <c r="CLW18" s="2"/>
      <c r="CLX18" s="2"/>
      <c r="CLY18" s="2"/>
      <c r="CLZ18" s="2"/>
      <c r="CMA18" s="2"/>
      <c r="CMB18" s="2"/>
      <c r="CMC18" s="2"/>
      <c r="CMD18" s="2"/>
      <c r="CME18" s="2"/>
      <c r="CMF18" s="2"/>
      <c r="CMG18" s="2"/>
      <c r="CMH18" s="2"/>
      <c r="CMI18" s="2"/>
      <c r="CMJ18" s="2"/>
      <c r="CMK18" s="2"/>
      <c r="CML18" s="2"/>
      <c r="CMM18" s="2"/>
      <c r="CMN18" s="2"/>
      <c r="CMO18" s="2"/>
      <c r="CMP18" s="2"/>
      <c r="CMQ18" s="2"/>
      <c r="CMR18" s="2"/>
      <c r="CMS18" s="2"/>
      <c r="CMT18" s="2"/>
      <c r="CMU18" s="2"/>
      <c r="CMV18" s="2"/>
      <c r="CMW18" s="2"/>
      <c r="CMX18" s="2"/>
      <c r="CMY18" s="2"/>
      <c r="CMZ18" s="2"/>
      <c r="CNA18" s="2"/>
      <c r="CNB18" s="2"/>
      <c r="CNC18" s="2"/>
      <c r="CND18" s="2"/>
      <c r="CNE18" s="2"/>
      <c r="CNF18" s="2"/>
      <c r="CNG18" s="2"/>
      <c r="CNH18" s="2"/>
      <c r="CNI18" s="2"/>
      <c r="CNJ18" s="2"/>
      <c r="CNK18" s="2"/>
      <c r="CNL18" s="2"/>
      <c r="CNM18" s="2"/>
      <c r="CNN18" s="2"/>
      <c r="CNO18" s="2"/>
      <c r="CNP18" s="2"/>
      <c r="CNQ18" s="2"/>
      <c r="CNR18" s="2"/>
      <c r="CNS18" s="2"/>
      <c r="CNT18" s="2"/>
      <c r="CNU18" s="2"/>
      <c r="CNV18" s="2"/>
      <c r="CNW18" s="2"/>
      <c r="CNX18" s="2"/>
      <c r="CNY18" s="2"/>
      <c r="CNZ18" s="2"/>
      <c r="COA18" s="2"/>
      <c r="COB18" s="2"/>
      <c r="COC18" s="2"/>
      <c r="COD18" s="2"/>
      <c r="COE18" s="2"/>
      <c r="COF18" s="2"/>
      <c r="COG18" s="2"/>
      <c r="COH18" s="2"/>
      <c r="COI18" s="2"/>
      <c r="COJ18" s="2"/>
      <c r="COK18" s="2"/>
      <c r="COL18" s="2"/>
      <c r="COM18" s="2"/>
      <c r="CON18" s="2"/>
      <c r="COO18" s="2"/>
      <c r="COP18" s="2"/>
      <c r="COQ18" s="2"/>
      <c r="COR18" s="2"/>
      <c r="COS18" s="2"/>
      <c r="COT18" s="2"/>
      <c r="COU18" s="2"/>
      <c r="COV18" s="2"/>
      <c r="COW18" s="2"/>
      <c r="COX18" s="2"/>
      <c r="COY18" s="2"/>
      <c r="COZ18" s="2"/>
      <c r="CPA18" s="2"/>
      <c r="CPB18" s="2"/>
      <c r="CPC18" s="2"/>
      <c r="CPD18" s="2"/>
      <c r="CPE18" s="2"/>
      <c r="CPF18" s="2"/>
      <c r="CPG18" s="2"/>
      <c r="CPH18" s="2"/>
      <c r="CPI18" s="2"/>
      <c r="CPJ18" s="2"/>
      <c r="CPK18" s="2"/>
      <c r="CPL18" s="2"/>
      <c r="CPM18" s="2"/>
      <c r="CPN18" s="2"/>
      <c r="CPO18" s="2"/>
      <c r="CPP18" s="2"/>
      <c r="CPQ18" s="2"/>
      <c r="CPR18" s="2"/>
      <c r="CPS18" s="2"/>
      <c r="CPT18" s="2"/>
      <c r="CPU18" s="2"/>
      <c r="CPV18" s="2"/>
      <c r="CPW18" s="2"/>
      <c r="CPX18" s="2"/>
      <c r="CPY18" s="2"/>
      <c r="CPZ18" s="2"/>
      <c r="CQA18" s="2"/>
      <c r="CQB18" s="2"/>
      <c r="CQC18" s="2"/>
      <c r="CQD18" s="2"/>
      <c r="CQE18" s="2"/>
      <c r="CQF18" s="2"/>
      <c r="CQG18" s="2"/>
      <c r="CQH18" s="2"/>
      <c r="CQI18" s="2"/>
      <c r="CQJ18" s="2"/>
      <c r="CQK18" s="2"/>
      <c r="CQL18" s="2"/>
      <c r="CQM18" s="2"/>
      <c r="CQN18" s="2"/>
      <c r="CQO18" s="2"/>
      <c r="CQP18" s="2"/>
      <c r="CQQ18" s="2"/>
      <c r="CQR18" s="2"/>
      <c r="CQS18" s="2"/>
      <c r="CQT18" s="2"/>
      <c r="CQU18" s="2"/>
      <c r="CQV18" s="2"/>
      <c r="CQW18" s="2"/>
      <c r="CQX18" s="2"/>
      <c r="CQY18" s="2"/>
      <c r="CQZ18" s="2"/>
      <c r="CRA18" s="2"/>
      <c r="CRB18" s="2"/>
      <c r="CRC18" s="2"/>
      <c r="CRD18" s="2"/>
      <c r="CRE18" s="2"/>
      <c r="CRF18" s="2"/>
      <c r="CRG18" s="2"/>
      <c r="CRH18" s="2"/>
      <c r="CRI18" s="2"/>
      <c r="CRJ18" s="2"/>
      <c r="CRK18" s="2"/>
      <c r="CRL18" s="2"/>
      <c r="CRM18" s="2"/>
      <c r="CRN18" s="2"/>
      <c r="CRO18" s="2"/>
      <c r="CRP18" s="2"/>
      <c r="CRQ18" s="2"/>
      <c r="CRR18" s="2"/>
      <c r="CRS18" s="2"/>
      <c r="CRT18" s="2"/>
      <c r="CRU18" s="2"/>
      <c r="CRV18" s="2"/>
      <c r="CRW18" s="2"/>
      <c r="CRX18" s="2"/>
      <c r="CRY18" s="2"/>
      <c r="CRZ18" s="2"/>
      <c r="CSA18" s="2"/>
      <c r="CSB18" s="2"/>
      <c r="CSC18" s="2"/>
      <c r="CSD18" s="2"/>
      <c r="CSE18" s="2"/>
      <c r="CSF18" s="2"/>
      <c r="CSG18" s="2"/>
      <c r="CSH18" s="2"/>
      <c r="CSI18" s="2"/>
      <c r="CSJ18" s="2"/>
      <c r="CSK18" s="2"/>
      <c r="CSL18" s="2"/>
      <c r="CSM18" s="2"/>
      <c r="CSN18" s="2"/>
      <c r="CSO18" s="2"/>
      <c r="CSP18" s="2"/>
      <c r="CSQ18" s="2"/>
      <c r="CSR18" s="2"/>
      <c r="CSS18" s="2"/>
      <c r="CST18" s="2"/>
      <c r="CSU18" s="2"/>
      <c r="CSV18" s="2"/>
      <c r="CSW18" s="2"/>
      <c r="CSX18" s="2"/>
      <c r="CSY18" s="2"/>
      <c r="CSZ18" s="2"/>
      <c r="CTA18" s="2"/>
      <c r="CTB18" s="2"/>
      <c r="CTC18" s="2"/>
      <c r="CTD18" s="2"/>
      <c r="CTE18" s="2"/>
      <c r="CTF18" s="2"/>
      <c r="CTG18" s="2"/>
      <c r="CTH18" s="2"/>
      <c r="CTI18" s="2"/>
      <c r="CTJ18" s="2"/>
      <c r="CTK18" s="2"/>
      <c r="CTL18" s="2"/>
      <c r="CTM18" s="2"/>
      <c r="CTN18" s="2"/>
      <c r="CTO18" s="2"/>
      <c r="CTP18" s="2"/>
      <c r="CTQ18" s="2"/>
      <c r="CTR18" s="2"/>
      <c r="CTS18" s="2"/>
      <c r="CTT18" s="2"/>
      <c r="CTU18" s="2"/>
      <c r="CTV18" s="2"/>
      <c r="CTW18" s="2"/>
      <c r="CTX18" s="2"/>
      <c r="CTY18" s="2"/>
      <c r="CTZ18" s="2"/>
      <c r="CUA18" s="2"/>
      <c r="CUB18" s="2"/>
      <c r="CUC18" s="2"/>
      <c r="CUD18" s="2"/>
      <c r="CUE18" s="2"/>
      <c r="CUF18" s="2"/>
      <c r="CUG18" s="2"/>
      <c r="CUH18" s="2"/>
      <c r="CUI18" s="2"/>
      <c r="CUJ18" s="2"/>
      <c r="CUK18" s="2"/>
      <c r="CUL18" s="2"/>
      <c r="CUM18" s="2"/>
      <c r="CUN18" s="2"/>
      <c r="CUO18" s="2"/>
      <c r="CUP18" s="2"/>
      <c r="CUQ18" s="2"/>
      <c r="CUR18" s="2"/>
      <c r="CUS18" s="2"/>
      <c r="CUT18" s="2"/>
      <c r="CUU18" s="2"/>
      <c r="CUV18" s="2"/>
      <c r="CUW18" s="2"/>
      <c r="CUX18" s="2"/>
      <c r="CUY18" s="2"/>
      <c r="CUZ18" s="2"/>
      <c r="CVA18" s="2"/>
      <c r="CVB18" s="2"/>
      <c r="CVC18" s="2"/>
      <c r="CVD18" s="2"/>
      <c r="CVE18" s="2"/>
      <c r="CVF18" s="2"/>
      <c r="CVG18" s="2"/>
      <c r="CVH18" s="2"/>
      <c r="CVI18" s="2"/>
      <c r="CVJ18" s="2"/>
      <c r="CVK18" s="2"/>
      <c r="CVL18" s="2"/>
      <c r="CVM18" s="2"/>
      <c r="CVN18" s="2"/>
      <c r="CVO18" s="2"/>
      <c r="CVP18" s="2"/>
      <c r="CVQ18" s="2"/>
      <c r="CVR18" s="2"/>
      <c r="CVS18" s="2"/>
      <c r="CVT18" s="2"/>
      <c r="CVU18" s="2"/>
      <c r="CVV18" s="2"/>
      <c r="CVW18" s="2"/>
      <c r="CVX18" s="2"/>
      <c r="CVY18" s="2"/>
      <c r="CVZ18" s="2"/>
      <c r="CWA18" s="2"/>
      <c r="CWB18" s="2"/>
      <c r="CWC18" s="2"/>
      <c r="CWD18" s="2"/>
      <c r="CWE18" s="2"/>
      <c r="CWF18" s="2"/>
      <c r="CWG18" s="2"/>
      <c r="CWH18" s="2"/>
      <c r="CWI18" s="2"/>
      <c r="CWJ18" s="2"/>
      <c r="CWK18" s="2"/>
      <c r="CWL18" s="2"/>
      <c r="CWM18" s="2"/>
      <c r="CWN18" s="2"/>
      <c r="CWO18" s="2"/>
      <c r="CWP18" s="2"/>
      <c r="CWQ18" s="2"/>
      <c r="CWR18" s="2"/>
      <c r="CWS18" s="2"/>
      <c r="CWT18" s="2"/>
      <c r="CWU18" s="2"/>
      <c r="CWV18" s="2"/>
      <c r="CWW18" s="2"/>
      <c r="CWX18" s="2"/>
      <c r="CWY18" s="2"/>
      <c r="CWZ18" s="2"/>
      <c r="CXA18" s="2"/>
      <c r="CXB18" s="2"/>
      <c r="CXC18" s="2"/>
      <c r="CXD18" s="2"/>
      <c r="CXE18" s="2"/>
      <c r="CXF18" s="2"/>
      <c r="CXG18" s="2"/>
      <c r="CXH18" s="2"/>
      <c r="CXI18" s="2"/>
      <c r="CXJ18" s="2"/>
      <c r="CXK18" s="2"/>
      <c r="CXL18" s="2"/>
      <c r="CXM18" s="2"/>
      <c r="CXN18" s="2"/>
      <c r="CXO18" s="2"/>
      <c r="CXP18" s="2"/>
      <c r="CXQ18" s="2"/>
      <c r="CXR18" s="2"/>
      <c r="CXS18" s="2"/>
      <c r="CXT18" s="2"/>
      <c r="CXU18" s="2"/>
      <c r="CXV18" s="2"/>
      <c r="CXW18" s="2"/>
      <c r="CXX18" s="2"/>
      <c r="CXY18" s="2"/>
      <c r="CXZ18" s="2"/>
      <c r="CYA18" s="2"/>
      <c r="CYB18" s="2"/>
      <c r="CYC18" s="2"/>
      <c r="CYD18" s="2"/>
      <c r="CYE18" s="2"/>
      <c r="CYF18" s="2"/>
      <c r="CYG18" s="2"/>
      <c r="CYH18" s="2"/>
      <c r="CYI18" s="2"/>
      <c r="CYJ18" s="2"/>
      <c r="CYK18" s="2"/>
      <c r="CYL18" s="2"/>
      <c r="CYM18" s="2"/>
      <c r="CYN18" s="2"/>
      <c r="CYO18" s="2"/>
      <c r="CYP18" s="2"/>
      <c r="CYQ18" s="2"/>
      <c r="CYR18" s="2"/>
      <c r="CYS18" s="2"/>
      <c r="CYT18" s="2"/>
      <c r="CYU18" s="2"/>
      <c r="CYV18" s="2"/>
      <c r="CYW18" s="2"/>
      <c r="CYX18" s="2"/>
      <c r="CYY18" s="2"/>
      <c r="CYZ18" s="2"/>
      <c r="CZA18" s="2"/>
      <c r="CZB18" s="2"/>
      <c r="CZC18" s="2"/>
      <c r="CZD18" s="2"/>
      <c r="CZE18" s="2"/>
      <c r="CZF18" s="2"/>
      <c r="CZG18" s="2"/>
      <c r="CZH18" s="2"/>
      <c r="CZI18" s="2"/>
      <c r="CZJ18" s="2"/>
      <c r="CZK18" s="2"/>
      <c r="CZL18" s="2"/>
      <c r="CZM18" s="2"/>
      <c r="CZN18" s="2"/>
      <c r="CZO18" s="2"/>
      <c r="CZP18" s="2"/>
      <c r="CZQ18" s="2"/>
      <c r="CZR18" s="2"/>
      <c r="CZS18" s="2"/>
      <c r="CZT18" s="2"/>
      <c r="CZU18" s="2"/>
      <c r="CZV18" s="2"/>
      <c r="CZW18" s="2"/>
      <c r="CZX18" s="2"/>
      <c r="CZY18" s="2"/>
      <c r="CZZ18" s="2"/>
      <c r="DAA18" s="2"/>
      <c r="DAB18" s="2"/>
      <c r="DAC18" s="2"/>
      <c r="DAD18" s="2"/>
      <c r="DAE18" s="2"/>
      <c r="DAF18" s="2"/>
      <c r="DAG18" s="2"/>
      <c r="DAH18" s="2"/>
      <c r="DAI18" s="2"/>
      <c r="DAJ18" s="2"/>
      <c r="DAK18" s="2"/>
      <c r="DAL18" s="2"/>
      <c r="DAM18" s="2"/>
      <c r="DAN18" s="2"/>
      <c r="DAO18" s="2"/>
      <c r="DAP18" s="2"/>
      <c r="DAQ18" s="2"/>
      <c r="DAR18" s="2"/>
      <c r="DAS18" s="2"/>
      <c r="DAT18" s="2"/>
      <c r="DAU18" s="2"/>
      <c r="DAV18" s="2"/>
      <c r="DAW18" s="2"/>
      <c r="DAX18" s="2"/>
      <c r="DAY18" s="2"/>
      <c r="DAZ18" s="2"/>
      <c r="DBA18" s="2"/>
      <c r="DBB18" s="2"/>
      <c r="DBC18" s="2"/>
      <c r="DBD18" s="2"/>
      <c r="DBE18" s="2"/>
      <c r="DBF18" s="2"/>
      <c r="DBG18" s="2"/>
      <c r="DBH18" s="2"/>
      <c r="DBI18" s="2"/>
      <c r="DBJ18" s="2"/>
      <c r="DBK18" s="2"/>
      <c r="DBL18" s="2"/>
      <c r="DBM18" s="2"/>
      <c r="DBN18" s="2"/>
      <c r="DBO18" s="2"/>
      <c r="DBP18" s="2"/>
      <c r="DBQ18" s="2"/>
      <c r="DBR18" s="2"/>
      <c r="DBS18" s="2"/>
      <c r="DBT18" s="2"/>
      <c r="DBU18" s="2"/>
      <c r="DBV18" s="2"/>
      <c r="DBW18" s="2"/>
      <c r="DBX18" s="2"/>
      <c r="DBY18" s="2"/>
      <c r="DBZ18" s="2"/>
      <c r="DCA18" s="2"/>
      <c r="DCB18" s="2"/>
      <c r="DCC18" s="2"/>
      <c r="DCD18" s="2"/>
      <c r="DCE18" s="2"/>
      <c r="DCF18" s="2"/>
      <c r="DCG18" s="2"/>
      <c r="DCH18" s="2"/>
      <c r="DCI18" s="2"/>
      <c r="DCJ18" s="2"/>
      <c r="DCK18" s="2"/>
      <c r="DCL18" s="2"/>
      <c r="DCM18" s="2"/>
      <c r="DCN18" s="2"/>
      <c r="DCO18" s="2"/>
      <c r="DCP18" s="2"/>
      <c r="DCQ18" s="2"/>
      <c r="DCR18" s="2"/>
      <c r="DCS18" s="2"/>
      <c r="DCT18" s="2"/>
      <c r="DCU18" s="2"/>
      <c r="DCV18" s="2"/>
      <c r="DCW18" s="2"/>
      <c r="DCX18" s="2"/>
      <c r="DCY18" s="2"/>
      <c r="DCZ18" s="2"/>
      <c r="DDA18" s="2"/>
      <c r="DDB18" s="2"/>
      <c r="DDC18" s="2"/>
      <c r="DDD18" s="2"/>
      <c r="DDE18" s="2"/>
      <c r="DDF18" s="2"/>
      <c r="DDG18" s="2"/>
      <c r="DDH18" s="2"/>
      <c r="DDI18" s="2"/>
      <c r="DDJ18" s="2"/>
      <c r="DDK18" s="2"/>
      <c r="DDL18" s="2"/>
      <c r="DDM18" s="2"/>
      <c r="DDN18" s="2"/>
      <c r="DDO18" s="2"/>
      <c r="DDP18" s="2"/>
      <c r="DDQ18" s="2"/>
      <c r="DDR18" s="2"/>
      <c r="DDS18" s="2"/>
      <c r="DDT18" s="2"/>
      <c r="DDU18" s="2"/>
      <c r="DDV18" s="2"/>
      <c r="DDW18" s="2"/>
      <c r="DDX18" s="2"/>
      <c r="DDY18" s="2"/>
      <c r="DDZ18" s="2"/>
      <c r="DEA18" s="2"/>
      <c r="DEB18" s="2"/>
      <c r="DEC18" s="2"/>
      <c r="DED18" s="2"/>
      <c r="DEE18" s="2"/>
      <c r="DEF18" s="2"/>
      <c r="DEG18" s="2"/>
      <c r="DEH18" s="2"/>
      <c r="DEI18" s="2"/>
      <c r="DEJ18" s="2"/>
      <c r="DEK18" s="2"/>
      <c r="DEL18" s="2"/>
      <c r="DEM18" s="2"/>
      <c r="DEN18" s="2"/>
      <c r="DEO18" s="2"/>
      <c r="DEP18" s="2"/>
      <c r="DEQ18" s="2"/>
      <c r="DER18" s="2"/>
      <c r="DES18" s="2"/>
      <c r="DET18" s="2"/>
      <c r="DEU18" s="2"/>
      <c r="DEV18" s="2"/>
      <c r="DEW18" s="2"/>
      <c r="DEX18" s="2"/>
      <c r="DEY18" s="2"/>
      <c r="DEZ18" s="2"/>
      <c r="DFA18" s="2"/>
      <c r="DFB18" s="2"/>
      <c r="DFC18" s="2"/>
      <c r="DFD18" s="2"/>
      <c r="DFE18" s="2"/>
      <c r="DFF18" s="2"/>
      <c r="DFG18" s="2"/>
      <c r="DFH18" s="2"/>
      <c r="DFI18" s="2"/>
      <c r="DFJ18" s="2"/>
      <c r="DFK18" s="2"/>
      <c r="DFL18" s="2"/>
      <c r="DFM18" s="2"/>
      <c r="DFN18" s="2"/>
      <c r="DFO18" s="2"/>
      <c r="DFP18" s="2"/>
      <c r="DFQ18" s="2"/>
      <c r="DFR18" s="2"/>
      <c r="DFS18" s="2"/>
      <c r="DFT18" s="2"/>
      <c r="DFU18" s="2"/>
      <c r="DFV18" s="2"/>
      <c r="DFW18" s="2"/>
      <c r="DFX18" s="2"/>
      <c r="DFY18" s="2"/>
      <c r="DFZ18" s="2"/>
      <c r="DGA18" s="2"/>
      <c r="DGB18" s="2"/>
      <c r="DGC18" s="2"/>
      <c r="DGD18" s="2"/>
      <c r="DGE18" s="2"/>
      <c r="DGF18" s="2"/>
      <c r="DGG18" s="2"/>
      <c r="DGH18" s="2"/>
      <c r="DGI18" s="2"/>
      <c r="DGJ18" s="2"/>
      <c r="DGK18" s="2"/>
      <c r="DGL18" s="2"/>
      <c r="DGM18" s="2"/>
      <c r="DGN18" s="2"/>
      <c r="DGO18" s="2"/>
      <c r="DGP18" s="2"/>
      <c r="DGQ18" s="2"/>
      <c r="DGR18" s="2"/>
      <c r="DGS18" s="2"/>
      <c r="DGT18" s="2"/>
      <c r="DGU18" s="2"/>
      <c r="DGV18" s="2"/>
      <c r="DGW18" s="2"/>
      <c r="DGX18" s="2"/>
      <c r="DGY18" s="2"/>
      <c r="DGZ18" s="2"/>
      <c r="DHA18" s="2"/>
      <c r="DHB18" s="2"/>
      <c r="DHC18" s="2"/>
      <c r="DHD18" s="2"/>
      <c r="DHE18" s="2"/>
      <c r="DHF18" s="2"/>
      <c r="DHG18" s="2"/>
      <c r="DHH18" s="2"/>
      <c r="DHI18" s="2"/>
      <c r="DHJ18" s="2"/>
      <c r="DHK18" s="2"/>
      <c r="DHL18" s="2"/>
      <c r="DHM18" s="2"/>
      <c r="DHN18" s="2"/>
      <c r="DHO18" s="2"/>
      <c r="DHP18" s="2"/>
      <c r="DHQ18" s="2"/>
      <c r="DHR18" s="2"/>
      <c r="DHS18" s="2"/>
      <c r="DHT18" s="2"/>
      <c r="DHU18" s="2"/>
      <c r="DHV18" s="2"/>
      <c r="DHW18" s="2"/>
      <c r="DHX18" s="2"/>
      <c r="DHY18" s="2"/>
      <c r="DHZ18" s="2"/>
      <c r="DIA18" s="2"/>
      <c r="DIB18" s="2"/>
      <c r="DIC18" s="2"/>
      <c r="DID18" s="2"/>
      <c r="DIE18" s="2"/>
      <c r="DIF18" s="2"/>
      <c r="DIG18" s="2"/>
      <c r="DIH18" s="2"/>
      <c r="DII18" s="2"/>
      <c r="DIJ18" s="2"/>
      <c r="DIK18" s="2"/>
      <c r="DIL18" s="2"/>
      <c r="DIM18" s="2"/>
      <c r="DIN18" s="2"/>
      <c r="DIO18" s="2"/>
      <c r="DIP18" s="2"/>
      <c r="DIQ18" s="2"/>
      <c r="DIR18" s="2"/>
      <c r="DIS18" s="2"/>
      <c r="DIT18" s="2"/>
      <c r="DIU18" s="2"/>
      <c r="DIV18" s="2"/>
      <c r="DIW18" s="2"/>
      <c r="DIX18" s="2"/>
      <c r="DIY18" s="2"/>
      <c r="DIZ18" s="2"/>
      <c r="DJA18" s="2"/>
      <c r="DJB18" s="2"/>
      <c r="DJC18" s="2"/>
      <c r="DJD18" s="2"/>
      <c r="DJE18" s="2"/>
      <c r="DJF18" s="2"/>
      <c r="DJG18" s="2"/>
      <c r="DJH18" s="2"/>
      <c r="DJI18" s="2"/>
      <c r="DJJ18" s="2"/>
      <c r="DJK18" s="2"/>
      <c r="DJL18" s="2"/>
      <c r="DJM18" s="2"/>
      <c r="DJN18" s="2"/>
      <c r="DJO18" s="2"/>
      <c r="DJP18" s="2"/>
      <c r="DJQ18" s="2"/>
      <c r="DJR18" s="2"/>
      <c r="DJS18" s="2"/>
      <c r="DJT18" s="2"/>
      <c r="DJU18" s="2"/>
      <c r="DJV18" s="2"/>
      <c r="DJW18" s="2"/>
      <c r="DJX18" s="2"/>
      <c r="DJY18" s="2"/>
      <c r="DJZ18" s="2"/>
      <c r="DKA18" s="2"/>
      <c r="DKB18" s="2"/>
      <c r="DKC18" s="2"/>
      <c r="DKD18" s="2"/>
      <c r="DKE18" s="2"/>
      <c r="DKF18" s="2"/>
      <c r="DKG18" s="2"/>
      <c r="DKH18" s="2"/>
      <c r="DKI18" s="2"/>
      <c r="DKJ18" s="2"/>
      <c r="DKK18" s="2"/>
      <c r="DKL18" s="2"/>
      <c r="DKM18" s="2"/>
      <c r="DKN18" s="2"/>
      <c r="DKO18" s="2"/>
      <c r="DKP18" s="2"/>
      <c r="DKQ18" s="2"/>
      <c r="DKR18" s="2"/>
      <c r="DKS18" s="2"/>
      <c r="DKT18" s="2"/>
      <c r="DKU18" s="2"/>
      <c r="DKV18" s="2"/>
      <c r="DKW18" s="2"/>
      <c r="DKX18" s="2"/>
      <c r="DKY18" s="2"/>
      <c r="DKZ18" s="2"/>
      <c r="DLA18" s="2"/>
      <c r="DLB18" s="2"/>
      <c r="DLC18" s="2"/>
      <c r="DLD18" s="2"/>
      <c r="DLE18" s="2"/>
      <c r="DLF18" s="2"/>
      <c r="DLG18" s="2"/>
      <c r="DLH18" s="2"/>
      <c r="DLI18" s="2"/>
      <c r="DLJ18" s="2"/>
      <c r="DLK18" s="2"/>
      <c r="DLL18" s="2"/>
      <c r="DLM18" s="2"/>
      <c r="DLN18" s="2"/>
      <c r="DLO18" s="2"/>
      <c r="DLP18" s="2"/>
      <c r="DLQ18" s="2"/>
      <c r="DLR18" s="2"/>
      <c r="DLS18" s="2"/>
      <c r="DLT18" s="2"/>
      <c r="DLU18" s="2"/>
      <c r="DLV18" s="2"/>
      <c r="DLW18" s="2"/>
      <c r="DLX18" s="2"/>
      <c r="DLY18" s="2"/>
      <c r="DLZ18" s="2"/>
      <c r="DMA18" s="2"/>
      <c r="DMB18" s="2"/>
      <c r="DMC18" s="2"/>
      <c r="DMD18" s="2"/>
      <c r="DME18" s="2"/>
      <c r="DMF18" s="2"/>
      <c r="DMG18" s="2"/>
      <c r="DMH18" s="2"/>
      <c r="DMI18" s="2"/>
      <c r="DMJ18" s="2"/>
      <c r="DMK18" s="2"/>
      <c r="DML18" s="2"/>
      <c r="DMM18" s="2"/>
      <c r="DMN18" s="2"/>
      <c r="DMO18" s="2"/>
      <c r="DMP18" s="2"/>
      <c r="DMQ18" s="2"/>
      <c r="DMR18" s="2"/>
      <c r="DMS18" s="2"/>
      <c r="DMT18" s="2"/>
      <c r="DMU18" s="2"/>
      <c r="DMV18" s="2"/>
      <c r="DMW18" s="2"/>
      <c r="DMX18" s="2"/>
      <c r="DMY18" s="2"/>
      <c r="DMZ18" s="2"/>
      <c r="DNA18" s="2"/>
      <c r="DNB18" s="2"/>
      <c r="DNC18" s="2"/>
      <c r="DND18" s="2"/>
      <c r="DNE18" s="2"/>
      <c r="DNF18" s="2"/>
      <c r="DNG18" s="2"/>
      <c r="DNH18" s="2"/>
      <c r="DNI18" s="2"/>
      <c r="DNJ18" s="2"/>
      <c r="DNK18" s="2"/>
      <c r="DNL18" s="2"/>
      <c r="DNM18" s="2"/>
      <c r="DNN18" s="2"/>
      <c r="DNO18" s="2"/>
      <c r="DNP18" s="2"/>
      <c r="DNQ18" s="2"/>
      <c r="DNR18" s="2"/>
      <c r="DNS18" s="2"/>
      <c r="DNT18" s="2"/>
      <c r="DNU18" s="2"/>
      <c r="DNV18" s="2"/>
      <c r="DNW18" s="2"/>
      <c r="DNX18" s="2"/>
      <c r="DNY18" s="2"/>
      <c r="DNZ18" s="2"/>
      <c r="DOA18" s="2"/>
      <c r="DOB18" s="2"/>
      <c r="DOC18" s="2"/>
      <c r="DOD18" s="2"/>
      <c r="DOE18" s="2"/>
      <c r="DOF18" s="2"/>
      <c r="DOG18" s="2"/>
      <c r="DOH18" s="2"/>
      <c r="DOI18" s="2"/>
      <c r="DOJ18" s="2"/>
      <c r="DOK18" s="2"/>
      <c r="DOL18" s="2"/>
      <c r="DOM18" s="2"/>
      <c r="DON18" s="2"/>
      <c r="DOO18" s="2"/>
      <c r="DOP18" s="2"/>
      <c r="DOQ18" s="2"/>
      <c r="DOR18" s="2"/>
      <c r="DOS18" s="2"/>
      <c r="DOT18" s="2"/>
      <c r="DOU18" s="2"/>
      <c r="DOV18" s="2"/>
      <c r="DOW18" s="2"/>
      <c r="DOX18" s="2"/>
      <c r="DOY18" s="2"/>
      <c r="DOZ18" s="2"/>
      <c r="DPA18" s="2"/>
      <c r="DPB18" s="2"/>
      <c r="DPC18" s="2"/>
      <c r="DPD18" s="2"/>
      <c r="DPE18" s="2"/>
      <c r="DPF18" s="2"/>
      <c r="DPG18" s="2"/>
      <c r="DPH18" s="2"/>
      <c r="DPI18" s="2"/>
      <c r="DPJ18" s="2"/>
      <c r="DPK18" s="2"/>
      <c r="DPL18" s="2"/>
      <c r="DPM18" s="2"/>
      <c r="DPN18" s="2"/>
      <c r="DPO18" s="2"/>
      <c r="DPP18" s="2"/>
      <c r="DPQ18" s="2"/>
      <c r="DPR18" s="2"/>
      <c r="DPS18" s="2"/>
      <c r="DPT18" s="2"/>
      <c r="DPU18" s="2"/>
      <c r="DPV18" s="2"/>
      <c r="DPW18" s="2"/>
      <c r="DPX18" s="2"/>
      <c r="DPY18" s="2"/>
      <c r="DPZ18" s="2"/>
      <c r="DQA18" s="2"/>
      <c r="DQB18" s="2"/>
      <c r="DQC18" s="2"/>
      <c r="DQD18" s="2"/>
      <c r="DQE18" s="2"/>
      <c r="DQF18" s="2"/>
      <c r="DQG18" s="2"/>
      <c r="DQH18" s="2"/>
      <c r="DQI18" s="2"/>
      <c r="DQJ18" s="2"/>
      <c r="DQK18" s="2"/>
      <c r="DQL18" s="2"/>
      <c r="DQM18" s="2"/>
      <c r="DQN18" s="2"/>
      <c r="DQO18" s="2"/>
      <c r="DQP18" s="2"/>
      <c r="DQQ18" s="2"/>
      <c r="DQR18" s="2"/>
      <c r="DQS18" s="2"/>
      <c r="DQT18" s="2"/>
      <c r="DQU18" s="2"/>
      <c r="DQV18" s="2"/>
      <c r="DQW18" s="2"/>
      <c r="DQX18" s="2"/>
      <c r="DQY18" s="2"/>
      <c r="DQZ18" s="2"/>
      <c r="DRA18" s="2"/>
      <c r="DRB18" s="2"/>
      <c r="DRC18" s="2"/>
      <c r="DRD18" s="2"/>
      <c r="DRE18" s="2"/>
      <c r="DRF18" s="2"/>
      <c r="DRG18" s="2"/>
      <c r="DRH18" s="2"/>
      <c r="DRI18" s="2"/>
      <c r="DRJ18" s="2"/>
      <c r="DRK18" s="2"/>
      <c r="DRL18" s="2"/>
      <c r="DRM18" s="2"/>
      <c r="DRN18" s="2"/>
      <c r="DRO18" s="2"/>
      <c r="DRP18" s="2"/>
      <c r="DRQ18" s="2"/>
      <c r="DRR18" s="2"/>
      <c r="DRS18" s="2"/>
      <c r="DRT18" s="2"/>
      <c r="DRU18" s="2"/>
      <c r="DRV18" s="2"/>
      <c r="DRW18" s="2"/>
      <c r="DRX18" s="2"/>
      <c r="DRY18" s="2"/>
      <c r="DRZ18" s="2"/>
      <c r="DSA18" s="2"/>
      <c r="DSB18" s="2"/>
      <c r="DSC18" s="2"/>
      <c r="DSD18" s="2"/>
      <c r="DSE18" s="2"/>
      <c r="DSF18" s="2"/>
      <c r="DSG18" s="2"/>
      <c r="DSH18" s="2"/>
      <c r="DSI18" s="2"/>
      <c r="DSJ18" s="2"/>
      <c r="DSK18" s="2"/>
      <c r="DSL18" s="2"/>
      <c r="DSM18" s="2"/>
      <c r="DSN18" s="2"/>
      <c r="DSO18" s="2"/>
      <c r="DSP18" s="2"/>
      <c r="DSQ18" s="2"/>
      <c r="DSR18" s="2"/>
      <c r="DSS18" s="2"/>
      <c r="DST18" s="2"/>
      <c r="DSU18" s="2"/>
      <c r="DSV18" s="2"/>
      <c r="DSW18" s="2"/>
      <c r="DSX18" s="2"/>
      <c r="DSY18" s="2"/>
      <c r="DSZ18" s="2"/>
      <c r="DTA18" s="2"/>
      <c r="DTB18" s="2"/>
      <c r="DTC18" s="2"/>
      <c r="DTD18" s="2"/>
      <c r="DTE18" s="2"/>
      <c r="DTF18" s="2"/>
      <c r="DTG18" s="2"/>
      <c r="DTH18" s="2"/>
      <c r="DTI18" s="2"/>
      <c r="DTJ18" s="2"/>
      <c r="DTK18" s="2"/>
      <c r="DTL18" s="2"/>
      <c r="DTM18" s="2"/>
      <c r="DTN18" s="2"/>
      <c r="DTO18" s="2"/>
      <c r="DTP18" s="2"/>
      <c r="DTQ18" s="2"/>
      <c r="DTR18" s="2"/>
      <c r="DTS18" s="2"/>
      <c r="DTT18" s="2"/>
      <c r="DTU18" s="2"/>
      <c r="DTV18" s="2"/>
      <c r="DTW18" s="2"/>
      <c r="DTX18" s="2"/>
      <c r="DTY18" s="2"/>
      <c r="DTZ18" s="2"/>
      <c r="DUA18" s="2"/>
      <c r="DUB18" s="2"/>
      <c r="DUC18" s="2"/>
      <c r="DUD18" s="2"/>
      <c r="DUE18" s="2"/>
      <c r="DUF18" s="2"/>
      <c r="DUG18" s="2"/>
      <c r="DUH18" s="2"/>
      <c r="DUI18" s="2"/>
      <c r="DUJ18" s="2"/>
      <c r="DUK18" s="2"/>
      <c r="DUL18" s="2"/>
      <c r="DUM18" s="2"/>
      <c r="DUN18" s="2"/>
      <c r="DUO18" s="2"/>
      <c r="DUP18" s="2"/>
      <c r="DUQ18" s="2"/>
      <c r="DUR18" s="2"/>
      <c r="DUS18" s="2"/>
      <c r="DUT18" s="2"/>
      <c r="DUU18" s="2"/>
      <c r="DUV18" s="2"/>
      <c r="DUW18" s="2"/>
      <c r="DUX18" s="2"/>
      <c r="DUY18" s="2"/>
      <c r="DUZ18" s="2"/>
      <c r="DVA18" s="2"/>
      <c r="DVB18" s="2"/>
      <c r="DVC18" s="2"/>
      <c r="DVD18" s="2"/>
      <c r="DVE18" s="2"/>
      <c r="DVF18" s="2"/>
      <c r="DVG18" s="2"/>
      <c r="DVH18" s="2"/>
      <c r="DVI18" s="2"/>
      <c r="DVJ18" s="2"/>
      <c r="DVK18" s="2"/>
      <c r="DVL18" s="2"/>
      <c r="DVM18" s="2"/>
      <c r="DVN18" s="2"/>
      <c r="DVO18" s="2"/>
      <c r="DVP18" s="2"/>
      <c r="DVQ18" s="2"/>
      <c r="DVR18" s="2"/>
      <c r="DVS18" s="2"/>
      <c r="DVT18" s="2"/>
      <c r="DVU18" s="2"/>
      <c r="DVV18" s="2"/>
      <c r="DVW18" s="2"/>
      <c r="DVX18" s="2"/>
      <c r="DVY18" s="2"/>
      <c r="DVZ18" s="2"/>
      <c r="DWA18" s="2"/>
      <c r="DWB18" s="2"/>
      <c r="DWC18" s="2"/>
      <c r="DWD18" s="2"/>
      <c r="DWE18" s="2"/>
      <c r="DWF18" s="2"/>
      <c r="DWG18" s="2"/>
      <c r="DWH18" s="2"/>
      <c r="DWI18" s="2"/>
      <c r="DWJ18" s="2"/>
      <c r="DWK18" s="2"/>
      <c r="DWL18" s="2"/>
      <c r="DWM18" s="2"/>
      <c r="DWN18" s="2"/>
      <c r="DWO18" s="2"/>
      <c r="DWP18" s="2"/>
      <c r="DWQ18" s="2"/>
      <c r="DWR18" s="2"/>
      <c r="DWS18" s="2"/>
      <c r="DWT18" s="2"/>
      <c r="DWU18" s="2"/>
      <c r="DWV18" s="2"/>
      <c r="DWW18" s="2"/>
      <c r="DWX18" s="2"/>
      <c r="DWY18" s="2"/>
      <c r="DWZ18" s="2"/>
      <c r="DXA18" s="2"/>
      <c r="DXB18" s="2"/>
      <c r="DXC18" s="2"/>
      <c r="DXD18" s="2"/>
      <c r="DXE18" s="2"/>
      <c r="DXF18" s="2"/>
      <c r="DXG18" s="2"/>
      <c r="DXH18" s="2"/>
      <c r="DXI18" s="2"/>
      <c r="DXJ18" s="2"/>
      <c r="DXK18" s="2"/>
      <c r="DXL18" s="2"/>
      <c r="DXM18" s="2"/>
      <c r="DXN18" s="2"/>
      <c r="DXO18" s="2"/>
      <c r="DXP18" s="2"/>
      <c r="DXQ18" s="2"/>
      <c r="DXR18" s="2"/>
      <c r="DXS18" s="2"/>
      <c r="DXT18" s="2"/>
      <c r="DXU18" s="2"/>
      <c r="DXV18" s="2"/>
      <c r="DXW18" s="2"/>
      <c r="DXX18" s="2"/>
      <c r="DXY18" s="2"/>
      <c r="DXZ18" s="2"/>
      <c r="DYA18" s="2"/>
      <c r="DYB18" s="2"/>
      <c r="DYC18" s="2"/>
      <c r="DYD18" s="2"/>
      <c r="DYE18" s="2"/>
      <c r="DYF18" s="2"/>
      <c r="DYG18" s="2"/>
      <c r="DYH18" s="2"/>
      <c r="DYI18" s="2"/>
      <c r="DYJ18" s="2"/>
      <c r="DYK18" s="2"/>
      <c r="DYL18" s="2"/>
      <c r="DYM18" s="2"/>
      <c r="DYN18" s="2"/>
      <c r="DYO18" s="2"/>
      <c r="DYP18" s="2"/>
      <c r="DYQ18" s="2"/>
      <c r="DYR18" s="2"/>
      <c r="DYS18" s="2"/>
      <c r="DYT18" s="2"/>
      <c r="DYU18" s="2"/>
      <c r="DYV18" s="2"/>
      <c r="DYW18" s="2"/>
      <c r="DYX18" s="2"/>
      <c r="DYY18" s="2"/>
      <c r="DYZ18" s="2"/>
      <c r="DZA18" s="2"/>
      <c r="DZB18" s="2"/>
      <c r="DZC18" s="2"/>
      <c r="DZD18" s="2"/>
      <c r="DZE18" s="2"/>
      <c r="DZF18" s="2"/>
      <c r="DZG18" s="2"/>
      <c r="DZH18" s="2"/>
      <c r="DZI18" s="2"/>
      <c r="DZJ18" s="2"/>
      <c r="DZK18" s="2"/>
      <c r="DZL18" s="2"/>
      <c r="DZM18" s="2"/>
      <c r="DZN18" s="2"/>
      <c r="DZO18" s="2"/>
      <c r="DZP18" s="2"/>
      <c r="DZQ18" s="2"/>
      <c r="DZR18" s="2"/>
      <c r="DZS18" s="2"/>
      <c r="DZT18" s="2"/>
      <c r="DZU18" s="2"/>
      <c r="DZV18" s="2"/>
      <c r="DZW18" s="2"/>
      <c r="DZX18" s="2"/>
      <c r="DZY18" s="2"/>
      <c r="DZZ18" s="2"/>
      <c r="EAA18" s="2"/>
      <c r="EAB18" s="2"/>
      <c r="EAC18" s="2"/>
      <c r="EAD18" s="2"/>
      <c r="EAE18" s="2"/>
      <c r="EAF18" s="2"/>
      <c r="EAG18" s="2"/>
      <c r="EAH18" s="2"/>
      <c r="EAI18" s="2"/>
      <c r="EAJ18" s="2"/>
      <c r="EAK18" s="2"/>
      <c r="EAL18" s="2"/>
      <c r="EAM18" s="2"/>
      <c r="EAN18" s="2"/>
      <c r="EAO18" s="2"/>
      <c r="EAP18" s="2"/>
      <c r="EAQ18" s="2"/>
      <c r="EAR18" s="2"/>
      <c r="EAS18" s="2"/>
      <c r="EAT18" s="2"/>
      <c r="EAU18" s="2"/>
      <c r="EAV18" s="2"/>
      <c r="EAW18" s="2"/>
      <c r="EAX18" s="2"/>
      <c r="EAY18" s="2"/>
      <c r="EAZ18" s="2"/>
      <c r="EBA18" s="2"/>
      <c r="EBB18" s="2"/>
      <c r="EBC18" s="2"/>
      <c r="EBD18" s="2"/>
      <c r="EBE18" s="2"/>
      <c r="EBF18" s="2"/>
      <c r="EBG18" s="2"/>
      <c r="EBH18" s="2"/>
      <c r="EBI18" s="2"/>
      <c r="EBJ18" s="2"/>
      <c r="EBK18" s="2"/>
      <c r="EBL18" s="2"/>
      <c r="EBM18" s="2"/>
      <c r="EBN18" s="2"/>
      <c r="EBO18" s="2"/>
      <c r="EBP18" s="2"/>
      <c r="EBQ18" s="2"/>
      <c r="EBR18" s="2"/>
      <c r="EBS18" s="2"/>
      <c r="EBT18" s="2"/>
      <c r="EBU18" s="2"/>
      <c r="EBV18" s="2"/>
      <c r="EBW18" s="2"/>
      <c r="EBX18" s="2"/>
      <c r="EBY18" s="2"/>
      <c r="EBZ18" s="2"/>
      <c r="ECA18" s="2"/>
      <c r="ECB18" s="2"/>
      <c r="ECC18" s="2"/>
      <c r="ECD18" s="2"/>
      <c r="ECE18" s="2"/>
      <c r="ECF18" s="2"/>
      <c r="ECG18" s="2"/>
      <c r="ECH18" s="2"/>
      <c r="ECI18" s="2"/>
      <c r="ECJ18" s="2"/>
      <c r="ECK18" s="2"/>
      <c r="ECL18" s="2"/>
      <c r="ECM18" s="2"/>
      <c r="ECN18" s="2"/>
      <c r="ECO18" s="2"/>
      <c r="ECP18" s="2"/>
      <c r="ECQ18" s="2"/>
      <c r="ECR18" s="2"/>
      <c r="ECS18" s="2"/>
      <c r="ECT18" s="2"/>
      <c r="ECU18" s="2"/>
      <c r="ECV18" s="2"/>
      <c r="ECW18" s="2"/>
      <c r="ECX18" s="2"/>
      <c r="ECY18" s="2"/>
      <c r="ECZ18" s="2"/>
      <c r="EDA18" s="2"/>
      <c r="EDB18" s="2"/>
      <c r="EDC18" s="2"/>
      <c r="EDD18" s="2"/>
      <c r="EDE18" s="2"/>
      <c r="EDF18" s="2"/>
      <c r="EDG18" s="2"/>
      <c r="EDH18" s="2"/>
      <c r="EDI18" s="2"/>
      <c r="EDJ18" s="2"/>
      <c r="EDK18" s="2"/>
      <c r="EDL18" s="2"/>
      <c r="EDM18" s="2"/>
      <c r="EDN18" s="2"/>
      <c r="EDO18" s="2"/>
      <c r="EDP18" s="2"/>
      <c r="EDQ18" s="2"/>
      <c r="EDR18" s="2"/>
      <c r="EDS18" s="2"/>
      <c r="EDT18" s="2"/>
      <c r="EDU18" s="2"/>
      <c r="EDV18" s="2"/>
      <c r="EDW18" s="2"/>
      <c r="EDX18" s="2"/>
      <c r="EDY18" s="2"/>
      <c r="EDZ18" s="2"/>
      <c r="EEA18" s="2"/>
      <c r="EEB18" s="2"/>
      <c r="EEC18" s="2"/>
      <c r="EED18" s="2"/>
      <c r="EEE18" s="2"/>
      <c r="EEF18" s="2"/>
      <c r="EEG18" s="2"/>
      <c r="EEH18" s="2"/>
      <c r="EEI18" s="2"/>
      <c r="EEJ18" s="2"/>
      <c r="EEK18" s="2"/>
      <c r="EEL18" s="2"/>
      <c r="EEM18" s="2"/>
      <c r="EEN18" s="2"/>
      <c r="EEO18" s="2"/>
      <c r="EEP18" s="2"/>
      <c r="EEQ18" s="2"/>
      <c r="EER18" s="2"/>
      <c r="EES18" s="2"/>
      <c r="EET18" s="2"/>
      <c r="EEU18" s="2"/>
      <c r="EEV18" s="2"/>
      <c r="EEW18" s="2"/>
      <c r="EEX18" s="2"/>
      <c r="EEY18" s="2"/>
      <c r="EEZ18" s="2"/>
      <c r="EFA18" s="2"/>
      <c r="EFB18" s="2"/>
      <c r="EFC18" s="2"/>
      <c r="EFD18" s="2"/>
      <c r="EFE18" s="2"/>
      <c r="EFF18" s="2"/>
      <c r="EFG18" s="2"/>
      <c r="EFH18" s="2"/>
      <c r="EFI18" s="2"/>
      <c r="EFJ18" s="2"/>
      <c r="EFK18" s="2"/>
      <c r="EFL18" s="2"/>
      <c r="EFM18" s="2"/>
      <c r="EFN18" s="2"/>
      <c r="EFO18" s="2"/>
      <c r="EFP18" s="2"/>
      <c r="EFQ18" s="2"/>
      <c r="EFR18" s="2"/>
      <c r="EFS18" s="2"/>
      <c r="EFT18" s="2"/>
      <c r="EFU18" s="2"/>
      <c r="EFV18" s="2"/>
      <c r="EFW18" s="2"/>
      <c r="EFX18" s="2"/>
      <c r="EFY18" s="2"/>
      <c r="EFZ18" s="2"/>
      <c r="EGA18" s="2"/>
      <c r="EGB18" s="2"/>
      <c r="EGC18" s="2"/>
      <c r="EGD18" s="2"/>
      <c r="EGE18" s="2"/>
      <c r="EGF18" s="2"/>
      <c r="EGG18" s="2"/>
      <c r="EGH18" s="2"/>
      <c r="EGI18" s="2"/>
      <c r="EGJ18" s="2"/>
      <c r="EGK18" s="2"/>
      <c r="EGL18" s="2"/>
      <c r="EGM18" s="2"/>
      <c r="EGN18" s="2"/>
      <c r="EGO18" s="2"/>
      <c r="EGP18" s="2"/>
      <c r="EGQ18" s="2"/>
      <c r="EGR18" s="2"/>
      <c r="EGS18" s="2"/>
      <c r="EGT18" s="2"/>
      <c r="EGU18" s="2"/>
      <c r="EGV18" s="2"/>
      <c r="EGW18" s="2"/>
      <c r="EGX18" s="2"/>
      <c r="EGY18" s="2"/>
      <c r="EGZ18" s="2"/>
      <c r="EHA18" s="2"/>
      <c r="EHB18" s="2"/>
      <c r="EHC18" s="2"/>
      <c r="EHD18" s="2"/>
      <c r="EHE18" s="2"/>
      <c r="EHF18" s="2"/>
      <c r="EHG18" s="2"/>
      <c r="EHH18" s="2"/>
      <c r="EHI18" s="2"/>
      <c r="EHJ18" s="2"/>
      <c r="EHK18" s="2"/>
      <c r="EHL18" s="2"/>
      <c r="EHM18" s="2"/>
      <c r="EHN18" s="2"/>
      <c r="EHO18" s="2"/>
      <c r="EHP18" s="2"/>
      <c r="EHQ18" s="2"/>
      <c r="EHR18" s="2"/>
      <c r="EHS18" s="2"/>
      <c r="EHT18" s="2"/>
      <c r="EHU18" s="2"/>
      <c r="EHV18" s="2"/>
      <c r="EHW18" s="2"/>
      <c r="EHX18" s="2"/>
      <c r="EHY18" s="2"/>
      <c r="EHZ18" s="2"/>
      <c r="EIA18" s="2"/>
      <c r="EIB18" s="2"/>
      <c r="EIC18" s="2"/>
      <c r="EID18" s="2"/>
      <c r="EIE18" s="2"/>
      <c r="EIF18" s="2"/>
      <c r="EIG18" s="2"/>
      <c r="EIH18" s="2"/>
      <c r="EII18" s="2"/>
      <c r="EIJ18" s="2"/>
      <c r="EIK18" s="2"/>
      <c r="EIL18" s="2"/>
      <c r="EIM18" s="2"/>
      <c r="EIN18" s="2"/>
      <c r="EIO18" s="2"/>
      <c r="EIP18" s="2"/>
      <c r="EIQ18" s="2"/>
      <c r="EIR18" s="2"/>
      <c r="EIS18" s="2"/>
      <c r="EIT18" s="2"/>
      <c r="EIU18" s="2"/>
      <c r="EIV18" s="2"/>
      <c r="EIW18" s="2"/>
      <c r="EIX18" s="2"/>
      <c r="EIY18" s="2"/>
      <c r="EIZ18" s="2"/>
      <c r="EJA18" s="2"/>
      <c r="EJB18" s="2"/>
      <c r="EJC18" s="2"/>
      <c r="EJD18" s="2"/>
      <c r="EJE18" s="2"/>
      <c r="EJF18" s="2"/>
      <c r="EJG18" s="2"/>
      <c r="EJH18" s="2"/>
      <c r="EJI18" s="2"/>
      <c r="EJJ18" s="2"/>
      <c r="EJK18" s="2"/>
      <c r="EJL18" s="2"/>
      <c r="EJM18" s="2"/>
      <c r="EJN18" s="2"/>
      <c r="EJO18" s="2"/>
      <c r="EJP18" s="2"/>
      <c r="EJQ18" s="2"/>
      <c r="EJR18" s="2"/>
      <c r="EJS18" s="2"/>
      <c r="EJT18" s="2"/>
      <c r="EJU18" s="2"/>
      <c r="EJV18" s="2"/>
      <c r="EJW18" s="2"/>
      <c r="EJX18" s="2"/>
      <c r="EJY18" s="2"/>
      <c r="EJZ18" s="2"/>
      <c r="EKA18" s="2"/>
      <c r="EKB18" s="2"/>
      <c r="EKC18" s="2"/>
      <c r="EKD18" s="2"/>
      <c r="EKE18" s="2"/>
      <c r="EKF18" s="2"/>
      <c r="EKG18" s="2"/>
      <c r="EKH18" s="2"/>
      <c r="EKI18" s="2"/>
      <c r="EKJ18" s="2"/>
      <c r="EKK18" s="2"/>
      <c r="EKL18" s="2"/>
      <c r="EKM18" s="2"/>
      <c r="EKN18" s="2"/>
      <c r="EKO18" s="2"/>
      <c r="EKP18" s="2"/>
      <c r="EKQ18" s="2"/>
      <c r="EKR18" s="2"/>
      <c r="EKS18" s="2"/>
      <c r="EKT18" s="2"/>
      <c r="EKU18" s="2"/>
      <c r="EKV18" s="2"/>
      <c r="EKW18" s="2"/>
      <c r="EKX18" s="2"/>
      <c r="EKY18" s="2"/>
      <c r="EKZ18" s="2"/>
      <c r="ELA18" s="2"/>
      <c r="ELB18" s="2"/>
      <c r="ELC18" s="2"/>
      <c r="ELD18" s="2"/>
      <c r="ELE18" s="2"/>
      <c r="ELF18" s="2"/>
      <c r="ELG18" s="2"/>
      <c r="ELH18" s="2"/>
      <c r="ELI18" s="2"/>
      <c r="ELJ18" s="2"/>
      <c r="ELK18" s="2"/>
      <c r="ELL18" s="2"/>
      <c r="ELM18" s="2"/>
      <c r="ELN18" s="2"/>
      <c r="ELO18" s="2"/>
      <c r="ELP18" s="2"/>
      <c r="ELQ18" s="2"/>
      <c r="ELR18" s="2"/>
      <c r="ELS18" s="2"/>
      <c r="ELT18" s="2"/>
      <c r="ELU18" s="2"/>
      <c r="ELV18" s="2"/>
      <c r="ELW18" s="2"/>
      <c r="ELX18" s="2"/>
      <c r="ELY18" s="2"/>
      <c r="ELZ18" s="2"/>
      <c r="EMA18" s="2"/>
      <c r="EMB18" s="2"/>
      <c r="EMC18" s="2"/>
      <c r="EMD18" s="2"/>
      <c r="EME18" s="2"/>
      <c r="EMF18" s="2"/>
      <c r="EMG18" s="2"/>
      <c r="EMH18" s="2"/>
      <c r="EMI18" s="2"/>
      <c r="EMJ18" s="2"/>
      <c r="EMK18" s="2"/>
      <c r="EML18" s="2"/>
      <c r="EMM18" s="2"/>
      <c r="EMN18" s="2"/>
      <c r="EMO18" s="2"/>
      <c r="EMP18" s="2"/>
      <c r="EMQ18" s="2"/>
      <c r="EMR18" s="2"/>
      <c r="EMS18" s="2"/>
      <c r="EMT18" s="2"/>
      <c r="EMU18" s="2"/>
      <c r="EMV18" s="2"/>
      <c r="EMW18" s="2"/>
      <c r="EMX18" s="2"/>
      <c r="EMY18" s="2"/>
      <c r="EMZ18" s="2"/>
      <c r="ENA18" s="2"/>
      <c r="ENB18" s="2"/>
      <c r="ENC18" s="2"/>
      <c r="END18" s="2"/>
      <c r="ENE18" s="2"/>
      <c r="ENF18" s="2"/>
      <c r="ENG18" s="2"/>
      <c r="ENH18" s="2"/>
      <c r="ENI18" s="2"/>
      <c r="ENJ18" s="2"/>
      <c r="ENK18" s="2"/>
      <c r="ENL18" s="2"/>
      <c r="ENM18" s="2"/>
      <c r="ENN18" s="2"/>
      <c r="ENO18" s="2"/>
      <c r="ENP18" s="2"/>
      <c r="ENQ18" s="2"/>
      <c r="ENR18" s="2"/>
      <c r="ENS18" s="2"/>
      <c r="ENT18" s="2"/>
      <c r="ENU18" s="2"/>
      <c r="ENV18" s="2"/>
      <c r="ENW18" s="2"/>
      <c r="ENX18" s="2"/>
      <c r="ENY18" s="2"/>
      <c r="ENZ18" s="2"/>
      <c r="EOA18" s="2"/>
      <c r="EOB18" s="2"/>
      <c r="EOC18" s="2"/>
      <c r="EOD18" s="2"/>
      <c r="EOE18" s="2"/>
      <c r="EOF18" s="2"/>
      <c r="EOG18" s="2"/>
      <c r="EOH18" s="2"/>
      <c r="EOI18" s="2"/>
      <c r="EOJ18" s="2"/>
      <c r="EOK18" s="2"/>
      <c r="EOL18" s="2"/>
      <c r="EOM18" s="2"/>
      <c r="EON18" s="2"/>
      <c r="EOO18" s="2"/>
      <c r="EOP18" s="2"/>
      <c r="EOQ18" s="2"/>
      <c r="EOR18" s="2"/>
      <c r="EOS18" s="2"/>
      <c r="EOT18" s="2"/>
      <c r="EOU18" s="2"/>
      <c r="EOV18" s="2"/>
      <c r="EOW18" s="2"/>
      <c r="EOX18" s="2"/>
      <c r="EOY18" s="2"/>
      <c r="EOZ18" s="2"/>
      <c r="EPA18" s="2"/>
      <c r="EPB18" s="2"/>
      <c r="EPC18" s="2"/>
      <c r="EPD18" s="2"/>
      <c r="EPE18" s="2"/>
      <c r="EPF18" s="2"/>
      <c r="EPG18" s="2"/>
      <c r="EPH18" s="2"/>
      <c r="EPI18" s="2"/>
      <c r="EPJ18" s="2"/>
      <c r="EPK18" s="2"/>
      <c r="EPL18" s="2"/>
      <c r="EPM18" s="2"/>
      <c r="EPN18" s="2"/>
      <c r="EPO18" s="2"/>
      <c r="EPP18" s="2"/>
      <c r="EPQ18" s="2"/>
      <c r="EPR18" s="2"/>
      <c r="EPS18" s="2"/>
      <c r="EPT18" s="2"/>
      <c r="EPU18" s="2"/>
      <c r="EPV18" s="2"/>
      <c r="EPW18" s="2"/>
      <c r="EPX18" s="2"/>
      <c r="EPY18" s="2"/>
      <c r="EPZ18" s="2"/>
      <c r="EQA18" s="2"/>
      <c r="EQB18" s="2"/>
      <c r="EQC18" s="2"/>
      <c r="EQD18" s="2"/>
      <c r="EQE18" s="2"/>
      <c r="EQF18" s="2"/>
      <c r="EQG18" s="2"/>
      <c r="EQH18" s="2"/>
      <c r="EQI18" s="2"/>
      <c r="EQJ18" s="2"/>
      <c r="EQK18" s="2"/>
      <c r="EQL18" s="2"/>
      <c r="EQM18" s="2"/>
      <c r="EQN18" s="2"/>
      <c r="EQO18" s="2"/>
      <c r="EQP18" s="2"/>
      <c r="EQQ18" s="2"/>
      <c r="EQR18" s="2"/>
      <c r="EQS18" s="2"/>
      <c r="EQT18" s="2"/>
      <c r="EQU18" s="2"/>
      <c r="EQV18" s="2"/>
      <c r="EQW18" s="2"/>
      <c r="EQX18" s="2"/>
      <c r="EQY18" s="2"/>
      <c r="EQZ18" s="2"/>
      <c r="ERA18" s="2"/>
      <c r="ERB18" s="2"/>
      <c r="ERC18" s="2"/>
      <c r="ERD18" s="2"/>
      <c r="ERE18" s="2"/>
      <c r="ERF18" s="2"/>
      <c r="ERG18" s="2"/>
      <c r="ERH18" s="2"/>
      <c r="ERI18" s="2"/>
      <c r="ERJ18" s="2"/>
      <c r="ERK18" s="2"/>
      <c r="ERL18" s="2"/>
      <c r="ERM18" s="2"/>
      <c r="ERN18" s="2"/>
      <c r="ERO18" s="2"/>
      <c r="ERP18" s="2"/>
      <c r="ERQ18" s="2"/>
      <c r="ERR18" s="2"/>
      <c r="ERS18" s="2"/>
      <c r="ERT18" s="2"/>
      <c r="ERU18" s="2"/>
      <c r="ERV18" s="2"/>
      <c r="ERW18" s="2"/>
      <c r="ERX18" s="2"/>
      <c r="ERY18" s="2"/>
      <c r="ERZ18" s="2"/>
      <c r="ESA18" s="2"/>
      <c r="ESB18" s="2"/>
      <c r="ESC18" s="2"/>
      <c r="ESD18" s="2"/>
      <c r="ESE18" s="2"/>
      <c r="ESF18" s="2"/>
      <c r="ESG18" s="2"/>
      <c r="ESH18" s="2"/>
      <c r="ESI18" s="2"/>
      <c r="ESJ18" s="2"/>
      <c r="ESK18" s="2"/>
      <c r="ESL18" s="2"/>
      <c r="ESM18" s="2"/>
      <c r="ESN18" s="2"/>
      <c r="ESO18" s="2"/>
      <c r="ESP18" s="2"/>
      <c r="ESQ18" s="2"/>
      <c r="ESR18" s="2"/>
      <c r="ESS18" s="2"/>
      <c r="EST18" s="2"/>
      <c r="ESU18" s="2"/>
      <c r="ESV18" s="2"/>
      <c r="ESW18" s="2"/>
      <c r="ESX18" s="2"/>
      <c r="ESY18" s="2"/>
      <c r="ESZ18" s="2"/>
      <c r="ETA18" s="2"/>
      <c r="ETB18" s="2"/>
      <c r="ETC18" s="2"/>
      <c r="ETD18" s="2"/>
      <c r="ETE18" s="2"/>
      <c r="ETF18" s="2"/>
      <c r="ETG18" s="2"/>
      <c r="ETH18" s="2"/>
      <c r="ETI18" s="2"/>
      <c r="ETJ18" s="2"/>
      <c r="ETK18" s="2"/>
      <c r="ETL18" s="2"/>
      <c r="ETM18" s="2"/>
      <c r="ETN18" s="2"/>
      <c r="ETO18" s="2"/>
      <c r="ETP18" s="2"/>
      <c r="ETQ18" s="2"/>
      <c r="ETR18" s="2"/>
      <c r="ETS18" s="2"/>
      <c r="ETT18" s="2"/>
      <c r="ETU18" s="2"/>
      <c r="ETV18" s="2"/>
      <c r="ETW18" s="2"/>
      <c r="ETX18" s="2"/>
      <c r="ETY18" s="2"/>
      <c r="ETZ18" s="2"/>
      <c r="EUA18" s="2"/>
      <c r="EUB18" s="2"/>
      <c r="EUC18" s="2"/>
      <c r="EUD18" s="2"/>
      <c r="EUE18" s="2"/>
      <c r="EUF18" s="2"/>
      <c r="EUG18" s="2"/>
      <c r="EUH18" s="2"/>
      <c r="EUI18" s="2"/>
      <c r="EUJ18" s="2"/>
      <c r="EUK18" s="2"/>
      <c r="EUL18" s="2"/>
      <c r="EUM18" s="2"/>
      <c r="EUN18" s="2"/>
      <c r="EUO18" s="2"/>
      <c r="EUP18" s="2"/>
      <c r="EUQ18" s="2"/>
      <c r="EUR18" s="2"/>
      <c r="EUS18" s="2"/>
      <c r="EUT18" s="2"/>
      <c r="EUU18" s="2"/>
      <c r="EUV18" s="2"/>
      <c r="EUW18" s="2"/>
      <c r="EUX18" s="2"/>
      <c r="EUY18" s="2"/>
      <c r="EUZ18" s="2"/>
      <c r="EVA18" s="2"/>
      <c r="EVB18" s="2"/>
      <c r="EVC18" s="2"/>
      <c r="EVD18" s="2"/>
      <c r="EVE18" s="2"/>
      <c r="EVF18" s="2"/>
      <c r="EVG18" s="2"/>
      <c r="EVH18" s="2"/>
      <c r="EVI18" s="2"/>
      <c r="EVJ18" s="2"/>
      <c r="EVK18" s="2"/>
      <c r="EVL18" s="2"/>
      <c r="EVM18" s="2"/>
      <c r="EVN18" s="2"/>
      <c r="EVO18" s="2"/>
      <c r="EVP18" s="2"/>
      <c r="EVQ18" s="2"/>
      <c r="EVR18" s="2"/>
      <c r="EVS18" s="2"/>
      <c r="EVT18" s="2"/>
      <c r="EVU18" s="2"/>
      <c r="EVV18" s="2"/>
      <c r="EVW18" s="2"/>
      <c r="EVX18" s="2"/>
      <c r="EVY18" s="2"/>
      <c r="EVZ18" s="2"/>
      <c r="EWA18" s="2"/>
      <c r="EWB18" s="2"/>
      <c r="EWC18" s="2"/>
      <c r="EWD18" s="2"/>
      <c r="EWE18" s="2"/>
      <c r="EWF18" s="2"/>
      <c r="EWG18" s="2"/>
      <c r="EWH18" s="2"/>
      <c r="EWI18" s="2"/>
      <c r="EWJ18" s="2"/>
      <c r="EWK18" s="2"/>
      <c r="EWL18" s="2"/>
      <c r="EWM18" s="2"/>
      <c r="EWN18" s="2"/>
      <c r="EWO18" s="2"/>
      <c r="EWP18" s="2"/>
      <c r="EWQ18" s="2"/>
      <c r="EWR18" s="2"/>
      <c r="EWS18" s="2"/>
      <c r="EWT18" s="2"/>
      <c r="EWU18" s="2"/>
      <c r="EWV18" s="2"/>
      <c r="EWW18" s="2"/>
      <c r="EWX18" s="2"/>
      <c r="EWY18" s="2"/>
      <c r="EWZ18" s="2"/>
      <c r="EXA18" s="2"/>
      <c r="EXB18" s="2"/>
      <c r="EXC18" s="2"/>
      <c r="EXD18" s="2"/>
      <c r="EXE18" s="2"/>
      <c r="EXF18" s="2"/>
      <c r="EXG18" s="2"/>
      <c r="EXH18" s="2"/>
      <c r="EXI18" s="2"/>
      <c r="EXJ18" s="2"/>
      <c r="EXK18" s="2"/>
      <c r="EXL18" s="2"/>
      <c r="EXM18" s="2"/>
      <c r="EXN18" s="2"/>
      <c r="EXO18" s="2"/>
      <c r="EXP18" s="2"/>
      <c r="EXQ18" s="2"/>
      <c r="EXR18" s="2"/>
      <c r="EXS18" s="2"/>
      <c r="EXT18" s="2"/>
      <c r="EXU18" s="2"/>
      <c r="EXV18" s="2"/>
      <c r="EXW18" s="2"/>
      <c r="EXX18" s="2"/>
      <c r="EXY18" s="2"/>
      <c r="EXZ18" s="2"/>
      <c r="EYA18" s="2"/>
      <c r="EYB18" s="2"/>
      <c r="EYC18" s="2"/>
      <c r="EYD18" s="2"/>
      <c r="EYE18" s="2"/>
      <c r="EYF18" s="2"/>
      <c r="EYG18" s="2"/>
      <c r="EYH18" s="2"/>
      <c r="EYI18" s="2"/>
      <c r="EYJ18" s="2"/>
      <c r="EYK18" s="2"/>
      <c r="EYL18" s="2"/>
      <c r="EYM18" s="2"/>
      <c r="EYN18" s="2"/>
      <c r="EYO18" s="2"/>
      <c r="EYP18" s="2"/>
      <c r="EYQ18" s="2"/>
      <c r="EYR18" s="2"/>
      <c r="EYS18" s="2"/>
      <c r="EYT18" s="2"/>
      <c r="EYU18" s="2"/>
      <c r="EYV18" s="2"/>
      <c r="EYW18" s="2"/>
      <c r="EYX18" s="2"/>
      <c r="EYY18" s="2"/>
      <c r="EYZ18" s="2"/>
      <c r="EZA18" s="2"/>
      <c r="EZB18" s="2"/>
      <c r="EZC18" s="2"/>
      <c r="EZD18" s="2"/>
      <c r="EZE18" s="2"/>
      <c r="EZF18" s="2"/>
      <c r="EZG18" s="2"/>
      <c r="EZH18" s="2"/>
      <c r="EZI18" s="2"/>
      <c r="EZJ18" s="2"/>
      <c r="EZK18" s="2"/>
      <c r="EZL18" s="2"/>
      <c r="EZM18" s="2"/>
      <c r="EZN18" s="2"/>
      <c r="EZO18" s="2"/>
      <c r="EZP18" s="2"/>
      <c r="EZQ18" s="2"/>
      <c r="EZR18" s="2"/>
      <c r="EZS18" s="2"/>
      <c r="EZT18" s="2"/>
      <c r="EZU18" s="2"/>
      <c r="EZV18" s="2"/>
      <c r="EZW18" s="2"/>
      <c r="EZX18" s="2"/>
      <c r="EZY18" s="2"/>
      <c r="EZZ18" s="2"/>
      <c r="FAA18" s="2"/>
      <c r="FAB18" s="2"/>
      <c r="FAC18" s="2"/>
      <c r="FAD18" s="2"/>
      <c r="FAE18" s="2"/>
      <c r="FAF18" s="2"/>
      <c r="FAG18" s="2"/>
      <c r="FAH18" s="2"/>
      <c r="FAI18" s="2"/>
      <c r="FAJ18" s="2"/>
      <c r="FAK18" s="2"/>
      <c r="FAL18" s="2"/>
      <c r="FAM18" s="2"/>
      <c r="FAN18" s="2"/>
      <c r="FAO18" s="2"/>
      <c r="FAP18" s="2"/>
      <c r="FAQ18" s="2"/>
      <c r="FAR18" s="2"/>
      <c r="FAS18" s="2"/>
      <c r="FAT18" s="2"/>
      <c r="FAU18" s="2"/>
      <c r="FAV18" s="2"/>
      <c r="FAW18" s="2"/>
      <c r="FAX18" s="2"/>
      <c r="FAY18" s="2"/>
      <c r="FAZ18" s="2"/>
      <c r="FBA18" s="2"/>
      <c r="FBB18" s="2"/>
      <c r="FBC18" s="2"/>
      <c r="FBD18" s="2"/>
      <c r="FBE18" s="2"/>
      <c r="FBF18" s="2"/>
      <c r="FBG18" s="2"/>
      <c r="FBH18" s="2"/>
      <c r="FBI18" s="2"/>
      <c r="FBJ18" s="2"/>
      <c r="FBK18" s="2"/>
      <c r="FBL18" s="2"/>
      <c r="FBM18" s="2"/>
      <c r="FBN18" s="2"/>
      <c r="FBO18" s="2"/>
      <c r="FBP18" s="2"/>
      <c r="FBQ18" s="2"/>
      <c r="FBR18" s="2"/>
      <c r="FBS18" s="2"/>
      <c r="FBT18" s="2"/>
      <c r="FBU18" s="2"/>
      <c r="FBV18" s="2"/>
      <c r="FBW18" s="2"/>
      <c r="FBX18" s="2"/>
      <c r="FBY18" s="2"/>
      <c r="FBZ18" s="2"/>
      <c r="FCA18" s="2"/>
      <c r="FCB18" s="2"/>
      <c r="FCC18" s="2"/>
      <c r="FCD18" s="2"/>
      <c r="FCE18" s="2"/>
      <c r="FCF18" s="2"/>
      <c r="FCG18" s="2"/>
      <c r="FCH18" s="2"/>
      <c r="FCI18" s="2"/>
      <c r="FCJ18" s="2"/>
      <c r="FCK18" s="2"/>
      <c r="FCL18" s="2"/>
      <c r="FCM18" s="2"/>
      <c r="FCN18" s="2"/>
      <c r="FCO18" s="2"/>
      <c r="FCP18" s="2"/>
      <c r="FCQ18" s="2"/>
      <c r="FCR18" s="2"/>
      <c r="FCS18" s="2"/>
      <c r="FCT18" s="2"/>
      <c r="FCU18" s="2"/>
      <c r="FCV18" s="2"/>
      <c r="FCW18" s="2"/>
      <c r="FCX18" s="2"/>
      <c r="FCY18" s="2"/>
      <c r="FCZ18" s="2"/>
      <c r="FDA18" s="2"/>
      <c r="FDB18" s="2"/>
      <c r="FDC18" s="2"/>
      <c r="FDD18" s="2"/>
      <c r="FDE18" s="2"/>
      <c r="FDF18" s="2"/>
      <c r="FDG18" s="2"/>
      <c r="FDH18" s="2"/>
      <c r="FDI18" s="2"/>
      <c r="FDJ18" s="2"/>
      <c r="FDK18" s="2"/>
      <c r="FDL18" s="2"/>
      <c r="FDM18" s="2"/>
      <c r="FDN18" s="2"/>
      <c r="FDO18" s="2"/>
      <c r="FDP18" s="2"/>
      <c r="FDQ18" s="2"/>
      <c r="FDR18" s="2"/>
      <c r="FDS18" s="2"/>
      <c r="FDT18" s="2"/>
      <c r="FDU18" s="2"/>
      <c r="FDV18" s="2"/>
      <c r="FDW18" s="2"/>
      <c r="FDX18" s="2"/>
      <c r="FDY18" s="2"/>
      <c r="FDZ18" s="2"/>
      <c r="FEA18" s="2"/>
      <c r="FEB18" s="2"/>
      <c r="FEC18" s="2"/>
      <c r="FED18" s="2"/>
      <c r="FEE18" s="2"/>
      <c r="FEF18" s="2"/>
      <c r="FEG18" s="2"/>
      <c r="FEH18" s="2"/>
      <c r="FEI18" s="2"/>
      <c r="FEJ18" s="2"/>
      <c r="FEK18" s="2"/>
      <c r="FEL18" s="2"/>
      <c r="FEM18" s="2"/>
      <c r="FEN18" s="2"/>
      <c r="FEO18" s="2"/>
      <c r="FEP18" s="2"/>
      <c r="FEQ18" s="2"/>
      <c r="FER18" s="2"/>
      <c r="FES18" s="2"/>
      <c r="FET18" s="2"/>
      <c r="FEU18" s="2"/>
      <c r="FEV18" s="2"/>
      <c r="FEW18" s="2"/>
      <c r="FEX18" s="2"/>
      <c r="FEY18" s="2"/>
      <c r="FEZ18" s="2"/>
      <c r="FFA18" s="2"/>
      <c r="FFB18" s="2"/>
      <c r="FFC18" s="2"/>
      <c r="FFD18" s="2"/>
      <c r="FFE18" s="2"/>
      <c r="FFF18" s="2"/>
      <c r="FFG18" s="2"/>
      <c r="FFH18" s="2"/>
      <c r="FFI18" s="2"/>
      <c r="FFJ18" s="2"/>
      <c r="FFK18" s="2"/>
      <c r="FFL18" s="2"/>
      <c r="FFM18" s="2"/>
      <c r="FFN18" s="2"/>
      <c r="FFO18" s="2"/>
      <c r="FFP18" s="2"/>
      <c r="FFQ18" s="2"/>
      <c r="FFR18" s="2"/>
      <c r="FFS18" s="2"/>
      <c r="FFT18" s="2"/>
      <c r="FFU18" s="2"/>
      <c r="FFV18" s="2"/>
      <c r="FFW18" s="2"/>
      <c r="FFX18" s="2"/>
      <c r="FFY18" s="2"/>
      <c r="FFZ18" s="2"/>
      <c r="FGA18" s="2"/>
      <c r="FGB18" s="2"/>
      <c r="FGC18" s="2"/>
      <c r="FGD18" s="2"/>
      <c r="FGE18" s="2"/>
      <c r="FGF18" s="2"/>
      <c r="FGG18" s="2"/>
      <c r="FGH18" s="2"/>
      <c r="FGI18" s="2"/>
      <c r="FGJ18" s="2"/>
      <c r="FGK18" s="2"/>
      <c r="FGL18" s="2"/>
      <c r="FGM18" s="2"/>
      <c r="FGN18" s="2"/>
      <c r="FGO18" s="2"/>
      <c r="FGP18" s="2"/>
      <c r="FGQ18" s="2"/>
      <c r="FGR18" s="2"/>
      <c r="FGS18" s="2"/>
      <c r="FGT18" s="2"/>
      <c r="FGU18" s="2"/>
      <c r="FGV18" s="2"/>
      <c r="FGW18" s="2"/>
      <c r="FGX18" s="2"/>
      <c r="FGY18" s="2"/>
      <c r="FGZ18" s="2"/>
      <c r="FHA18" s="2"/>
      <c r="FHB18" s="2"/>
      <c r="FHC18" s="2"/>
      <c r="FHD18" s="2"/>
      <c r="FHE18" s="2"/>
      <c r="FHF18" s="2"/>
      <c r="FHG18" s="2"/>
      <c r="FHH18" s="2"/>
      <c r="FHI18" s="2"/>
      <c r="FHJ18" s="2"/>
      <c r="FHK18" s="2"/>
      <c r="FHL18" s="2"/>
      <c r="FHM18" s="2"/>
      <c r="FHN18" s="2"/>
      <c r="FHO18" s="2"/>
      <c r="FHP18" s="2"/>
      <c r="FHQ18" s="2"/>
      <c r="FHR18" s="2"/>
      <c r="FHS18" s="2"/>
      <c r="FHT18" s="2"/>
      <c r="FHU18" s="2"/>
      <c r="FHV18" s="2"/>
      <c r="FHW18" s="2"/>
      <c r="FHX18" s="2"/>
      <c r="FHY18" s="2"/>
      <c r="FHZ18" s="2"/>
      <c r="FIA18" s="2"/>
      <c r="FIB18" s="2"/>
      <c r="FIC18" s="2"/>
      <c r="FID18" s="2"/>
      <c r="FIE18" s="2"/>
      <c r="FIF18" s="2"/>
      <c r="FIG18" s="2"/>
      <c r="FIH18" s="2"/>
      <c r="FII18" s="2"/>
      <c r="FIJ18" s="2"/>
      <c r="FIK18" s="2"/>
      <c r="FIL18" s="2"/>
      <c r="FIM18" s="2"/>
      <c r="FIN18" s="2"/>
      <c r="FIO18" s="2"/>
      <c r="FIP18" s="2"/>
      <c r="FIQ18" s="2"/>
      <c r="FIR18" s="2"/>
      <c r="FIS18" s="2"/>
      <c r="FIT18" s="2"/>
      <c r="FIU18" s="2"/>
      <c r="FIV18" s="2"/>
      <c r="FIW18" s="2"/>
      <c r="FIX18" s="2"/>
      <c r="FIY18" s="2"/>
      <c r="FIZ18" s="2"/>
      <c r="FJA18" s="2"/>
      <c r="FJB18" s="2"/>
      <c r="FJC18" s="2"/>
      <c r="FJD18" s="2"/>
      <c r="FJE18" s="2"/>
      <c r="FJF18" s="2"/>
      <c r="FJG18" s="2"/>
      <c r="FJH18" s="2"/>
      <c r="FJI18" s="2"/>
      <c r="FJJ18" s="2"/>
      <c r="FJK18" s="2"/>
      <c r="FJL18" s="2"/>
      <c r="FJM18" s="2"/>
      <c r="FJN18" s="2"/>
      <c r="FJO18" s="2"/>
      <c r="FJP18" s="2"/>
      <c r="FJQ18" s="2"/>
      <c r="FJR18" s="2"/>
      <c r="FJS18" s="2"/>
      <c r="FJT18" s="2"/>
      <c r="FJU18" s="2"/>
      <c r="FJV18" s="2"/>
      <c r="FJW18" s="2"/>
      <c r="FJX18" s="2"/>
      <c r="FJY18" s="2"/>
      <c r="FJZ18" s="2"/>
      <c r="FKA18" s="2"/>
      <c r="FKB18" s="2"/>
      <c r="FKC18" s="2"/>
      <c r="FKD18" s="2"/>
      <c r="FKE18" s="2"/>
      <c r="FKF18" s="2"/>
      <c r="FKG18" s="2"/>
      <c r="FKH18" s="2"/>
      <c r="FKI18" s="2"/>
      <c r="FKJ18" s="2"/>
      <c r="FKK18" s="2"/>
      <c r="FKL18" s="2"/>
      <c r="FKM18" s="2"/>
      <c r="FKN18" s="2"/>
      <c r="FKO18" s="2"/>
      <c r="FKP18" s="2"/>
      <c r="FKQ18" s="2"/>
      <c r="FKR18" s="2"/>
      <c r="FKS18" s="2"/>
      <c r="FKT18" s="2"/>
      <c r="FKU18" s="2"/>
      <c r="FKV18" s="2"/>
      <c r="FKW18" s="2"/>
      <c r="FKX18" s="2"/>
      <c r="FKY18" s="2"/>
      <c r="FKZ18" s="2"/>
      <c r="FLA18" s="2"/>
      <c r="FLB18" s="2"/>
      <c r="FLC18" s="2"/>
      <c r="FLD18" s="2"/>
      <c r="FLE18" s="2"/>
      <c r="FLF18" s="2"/>
      <c r="FLG18" s="2"/>
      <c r="FLH18" s="2"/>
      <c r="FLI18" s="2"/>
      <c r="FLJ18" s="2"/>
      <c r="FLK18" s="2"/>
      <c r="FLL18" s="2"/>
      <c r="FLM18" s="2"/>
      <c r="FLN18" s="2"/>
      <c r="FLO18" s="2"/>
      <c r="FLP18" s="2"/>
      <c r="FLQ18" s="2"/>
      <c r="FLR18" s="2"/>
      <c r="FLS18" s="2"/>
      <c r="FLT18" s="2"/>
      <c r="FLU18" s="2"/>
      <c r="FLV18" s="2"/>
      <c r="FLW18" s="2"/>
      <c r="FLX18" s="2"/>
      <c r="FLY18" s="2"/>
      <c r="FLZ18" s="2"/>
      <c r="FMA18" s="2"/>
      <c r="FMB18" s="2"/>
      <c r="FMC18" s="2"/>
      <c r="FMD18" s="2"/>
      <c r="FME18" s="2"/>
      <c r="FMF18" s="2"/>
      <c r="FMG18" s="2"/>
      <c r="FMH18" s="2"/>
      <c r="FMI18" s="2"/>
      <c r="FMJ18" s="2"/>
      <c r="FMK18" s="2"/>
      <c r="FML18" s="2"/>
      <c r="FMM18" s="2"/>
      <c r="FMN18" s="2"/>
      <c r="FMO18" s="2"/>
      <c r="FMP18" s="2"/>
      <c r="FMQ18" s="2"/>
      <c r="FMR18" s="2"/>
      <c r="FMS18" s="2"/>
      <c r="FMT18" s="2"/>
      <c r="FMU18" s="2"/>
      <c r="FMV18" s="2"/>
      <c r="FMW18" s="2"/>
      <c r="FMX18" s="2"/>
      <c r="FMY18" s="2"/>
      <c r="FMZ18" s="2"/>
      <c r="FNA18" s="2"/>
      <c r="FNB18" s="2"/>
      <c r="FNC18" s="2"/>
      <c r="FND18" s="2"/>
      <c r="FNE18" s="2"/>
      <c r="FNF18" s="2"/>
      <c r="FNG18" s="2"/>
      <c r="FNH18" s="2"/>
      <c r="FNI18" s="2"/>
      <c r="FNJ18" s="2"/>
      <c r="FNK18" s="2"/>
      <c r="FNL18" s="2"/>
      <c r="FNM18" s="2"/>
      <c r="FNN18" s="2"/>
      <c r="FNO18" s="2"/>
      <c r="FNP18" s="2"/>
      <c r="FNQ18" s="2"/>
      <c r="FNR18" s="2"/>
      <c r="FNS18" s="2"/>
      <c r="FNT18" s="2"/>
      <c r="FNU18" s="2"/>
      <c r="FNV18" s="2"/>
      <c r="FNW18" s="2"/>
      <c r="FNX18" s="2"/>
      <c r="FNY18" s="2"/>
      <c r="FNZ18" s="2"/>
      <c r="FOA18" s="2"/>
      <c r="FOB18" s="2"/>
      <c r="FOC18" s="2"/>
      <c r="FOD18" s="2"/>
      <c r="FOE18" s="2"/>
      <c r="FOF18" s="2"/>
      <c r="FOG18" s="2"/>
      <c r="FOH18" s="2"/>
      <c r="FOI18" s="2"/>
      <c r="FOJ18" s="2"/>
      <c r="FOK18" s="2"/>
      <c r="FOL18" s="2"/>
      <c r="FOM18" s="2"/>
      <c r="FON18" s="2"/>
      <c r="FOO18" s="2"/>
      <c r="FOP18" s="2"/>
      <c r="FOQ18" s="2"/>
      <c r="FOR18" s="2"/>
      <c r="FOS18" s="2"/>
      <c r="FOT18" s="2"/>
      <c r="FOU18" s="2"/>
      <c r="FOV18" s="2"/>
      <c r="FOW18" s="2"/>
      <c r="FOX18" s="2"/>
      <c r="FOY18" s="2"/>
      <c r="FOZ18" s="2"/>
      <c r="FPA18" s="2"/>
      <c r="FPB18" s="2"/>
      <c r="FPC18" s="2"/>
      <c r="FPD18" s="2"/>
      <c r="FPE18" s="2"/>
      <c r="FPF18" s="2"/>
      <c r="FPG18" s="2"/>
      <c r="FPH18" s="2"/>
      <c r="FPI18" s="2"/>
      <c r="FPJ18" s="2"/>
      <c r="FPK18" s="2"/>
      <c r="FPL18" s="2"/>
      <c r="FPM18" s="2"/>
      <c r="FPN18" s="2"/>
      <c r="FPO18" s="2"/>
      <c r="FPP18" s="2"/>
      <c r="FPQ18" s="2"/>
      <c r="FPR18" s="2"/>
      <c r="FPS18" s="2"/>
      <c r="FPT18" s="2"/>
      <c r="FPU18" s="2"/>
      <c r="FPV18" s="2"/>
      <c r="FPW18" s="2"/>
      <c r="FPX18" s="2"/>
      <c r="FPY18" s="2"/>
      <c r="FPZ18" s="2"/>
      <c r="FQA18" s="2"/>
      <c r="FQB18" s="2"/>
      <c r="FQC18" s="2"/>
      <c r="FQD18" s="2"/>
      <c r="FQE18" s="2"/>
      <c r="FQF18" s="2"/>
      <c r="FQG18" s="2"/>
      <c r="FQH18" s="2"/>
      <c r="FQI18" s="2"/>
      <c r="FQJ18" s="2"/>
      <c r="FQK18" s="2"/>
      <c r="FQL18" s="2"/>
      <c r="FQM18" s="2"/>
      <c r="FQN18" s="2"/>
      <c r="FQO18" s="2"/>
      <c r="FQP18" s="2"/>
      <c r="FQQ18" s="2"/>
      <c r="FQR18" s="2"/>
      <c r="FQS18" s="2"/>
      <c r="FQT18" s="2"/>
      <c r="FQU18" s="2"/>
      <c r="FQV18" s="2"/>
      <c r="FQW18" s="2"/>
      <c r="FQX18" s="2"/>
      <c r="FQY18" s="2"/>
      <c r="FQZ18" s="2"/>
      <c r="FRA18" s="2"/>
      <c r="FRB18" s="2"/>
      <c r="FRC18" s="2"/>
      <c r="FRD18" s="2"/>
      <c r="FRE18" s="2"/>
      <c r="FRF18" s="2"/>
      <c r="FRG18" s="2"/>
      <c r="FRH18" s="2"/>
      <c r="FRI18" s="2"/>
      <c r="FRJ18" s="2"/>
      <c r="FRK18" s="2"/>
      <c r="FRL18" s="2"/>
      <c r="FRM18" s="2"/>
      <c r="FRN18" s="2"/>
      <c r="FRO18" s="2"/>
      <c r="FRP18" s="2"/>
      <c r="FRQ18" s="2"/>
      <c r="FRR18" s="2"/>
      <c r="FRS18" s="2"/>
      <c r="FRT18" s="2"/>
      <c r="FRU18" s="2"/>
      <c r="FRV18" s="2"/>
      <c r="FRW18" s="2"/>
      <c r="FRX18" s="2"/>
      <c r="FRY18" s="2"/>
      <c r="FRZ18" s="2"/>
      <c r="FSA18" s="2"/>
      <c r="FSB18" s="2"/>
      <c r="FSC18" s="2"/>
      <c r="FSD18" s="2"/>
      <c r="FSE18" s="2"/>
      <c r="FSF18" s="2"/>
      <c r="FSG18" s="2"/>
      <c r="FSH18" s="2"/>
      <c r="FSI18" s="2"/>
      <c r="FSJ18" s="2"/>
      <c r="FSK18" s="2"/>
      <c r="FSL18" s="2"/>
      <c r="FSM18" s="2"/>
      <c r="FSN18" s="2"/>
      <c r="FSO18" s="2"/>
      <c r="FSP18" s="2"/>
      <c r="FSQ18" s="2"/>
      <c r="FSR18" s="2"/>
      <c r="FSS18" s="2"/>
      <c r="FST18" s="2"/>
      <c r="FSU18" s="2"/>
      <c r="FSV18" s="2"/>
      <c r="FSW18" s="2"/>
      <c r="FSX18" s="2"/>
      <c r="FSY18" s="2"/>
      <c r="FSZ18" s="2"/>
      <c r="FTA18" s="2"/>
      <c r="FTB18" s="2"/>
      <c r="FTC18" s="2"/>
      <c r="FTD18" s="2"/>
      <c r="FTE18" s="2"/>
      <c r="FTF18" s="2"/>
      <c r="FTG18" s="2"/>
      <c r="FTH18" s="2"/>
      <c r="FTI18" s="2"/>
      <c r="FTJ18" s="2"/>
      <c r="FTK18" s="2"/>
      <c r="FTL18" s="2"/>
      <c r="FTM18" s="2"/>
      <c r="FTN18" s="2"/>
      <c r="FTO18" s="2"/>
      <c r="FTP18" s="2"/>
      <c r="FTQ18" s="2"/>
      <c r="FTR18" s="2"/>
      <c r="FTS18" s="2"/>
      <c r="FTT18" s="2"/>
      <c r="FTU18" s="2"/>
      <c r="FTV18" s="2"/>
      <c r="FTW18" s="2"/>
      <c r="FTX18" s="2"/>
      <c r="FTY18" s="2"/>
      <c r="FTZ18" s="2"/>
      <c r="FUA18" s="2"/>
      <c r="FUB18" s="2"/>
      <c r="FUC18" s="2"/>
      <c r="FUD18" s="2"/>
      <c r="FUE18" s="2"/>
      <c r="FUF18" s="2"/>
      <c r="FUG18" s="2"/>
      <c r="FUH18" s="2"/>
      <c r="FUI18" s="2"/>
      <c r="FUJ18" s="2"/>
      <c r="FUK18" s="2"/>
      <c r="FUL18" s="2"/>
      <c r="FUM18" s="2"/>
      <c r="FUN18" s="2"/>
      <c r="FUO18" s="2"/>
      <c r="FUP18" s="2"/>
      <c r="FUQ18" s="2"/>
      <c r="FUR18" s="2"/>
      <c r="FUS18" s="2"/>
      <c r="FUT18" s="2"/>
      <c r="FUU18" s="2"/>
      <c r="FUV18" s="2"/>
      <c r="FUW18" s="2"/>
      <c r="FUX18" s="2"/>
      <c r="FUY18" s="2"/>
      <c r="FUZ18" s="2"/>
      <c r="FVA18" s="2"/>
      <c r="FVB18" s="2"/>
      <c r="FVC18" s="2"/>
      <c r="FVD18" s="2"/>
      <c r="FVE18" s="2"/>
      <c r="FVF18" s="2"/>
      <c r="FVG18" s="2"/>
      <c r="FVH18" s="2"/>
      <c r="FVI18" s="2"/>
      <c r="FVJ18" s="2"/>
      <c r="FVK18" s="2"/>
      <c r="FVL18" s="2"/>
      <c r="FVM18" s="2"/>
      <c r="FVN18" s="2"/>
      <c r="FVO18" s="2"/>
      <c r="FVP18" s="2"/>
      <c r="FVQ18" s="2"/>
      <c r="FVR18" s="2"/>
      <c r="FVS18" s="2"/>
      <c r="FVT18" s="2"/>
      <c r="FVU18" s="2"/>
      <c r="FVV18" s="2"/>
      <c r="FVW18" s="2"/>
      <c r="FVX18" s="2"/>
      <c r="FVY18" s="2"/>
      <c r="FVZ18" s="2"/>
      <c r="FWA18" s="2"/>
      <c r="FWB18" s="2"/>
      <c r="FWC18" s="2"/>
      <c r="FWD18" s="2"/>
      <c r="FWE18" s="2"/>
      <c r="FWF18" s="2"/>
      <c r="FWG18" s="2"/>
      <c r="FWH18" s="2"/>
      <c r="FWI18" s="2"/>
      <c r="FWJ18" s="2"/>
      <c r="FWK18" s="2"/>
      <c r="FWL18" s="2"/>
      <c r="FWM18" s="2"/>
      <c r="FWN18" s="2"/>
      <c r="FWO18" s="2"/>
      <c r="FWP18" s="2"/>
      <c r="FWQ18" s="2"/>
      <c r="FWR18" s="2"/>
      <c r="FWS18" s="2"/>
      <c r="FWT18" s="2"/>
      <c r="FWU18" s="2"/>
      <c r="FWV18" s="2"/>
      <c r="FWW18" s="2"/>
      <c r="FWX18" s="2"/>
      <c r="FWY18" s="2"/>
      <c r="FWZ18" s="2"/>
      <c r="FXA18" s="2"/>
      <c r="FXB18" s="2"/>
      <c r="FXC18" s="2"/>
      <c r="FXD18" s="2"/>
      <c r="FXE18" s="2"/>
      <c r="FXF18" s="2"/>
      <c r="FXG18" s="2"/>
      <c r="FXH18" s="2"/>
      <c r="FXI18" s="2"/>
      <c r="FXJ18" s="2"/>
      <c r="FXK18" s="2"/>
      <c r="FXL18" s="2"/>
      <c r="FXM18" s="2"/>
      <c r="FXN18" s="2"/>
      <c r="FXO18" s="2"/>
      <c r="FXP18" s="2"/>
      <c r="FXQ18" s="2"/>
      <c r="FXR18" s="2"/>
      <c r="FXS18" s="2"/>
      <c r="FXT18" s="2"/>
      <c r="FXU18" s="2"/>
      <c r="FXV18" s="2"/>
      <c r="FXW18" s="2"/>
      <c r="FXX18" s="2"/>
      <c r="FXY18" s="2"/>
      <c r="FXZ18" s="2"/>
      <c r="FYA18" s="2"/>
      <c r="FYB18" s="2"/>
      <c r="FYC18" s="2"/>
      <c r="FYD18" s="2"/>
      <c r="FYE18" s="2"/>
      <c r="FYF18" s="2"/>
      <c r="FYG18" s="2"/>
      <c r="FYH18" s="2"/>
      <c r="FYI18" s="2"/>
      <c r="FYJ18" s="2"/>
      <c r="FYK18" s="2"/>
      <c r="FYL18" s="2"/>
      <c r="FYM18" s="2"/>
      <c r="FYN18" s="2"/>
      <c r="FYO18" s="2"/>
      <c r="FYP18" s="2"/>
      <c r="FYQ18" s="2"/>
      <c r="FYR18" s="2"/>
      <c r="FYS18" s="2"/>
      <c r="FYT18" s="2"/>
      <c r="FYU18" s="2"/>
      <c r="FYV18" s="2"/>
      <c r="FYW18" s="2"/>
      <c r="FYX18" s="2"/>
      <c r="FYY18" s="2"/>
      <c r="FYZ18" s="2"/>
      <c r="FZA18" s="2"/>
      <c r="FZB18" s="2"/>
      <c r="FZC18" s="2"/>
      <c r="FZD18" s="2"/>
      <c r="FZE18" s="2"/>
      <c r="FZF18" s="2"/>
      <c r="FZG18" s="2"/>
      <c r="FZH18" s="2"/>
      <c r="FZI18" s="2"/>
      <c r="FZJ18" s="2"/>
      <c r="FZK18" s="2"/>
      <c r="FZL18" s="2"/>
      <c r="FZM18" s="2"/>
      <c r="FZN18" s="2"/>
      <c r="FZO18" s="2"/>
      <c r="FZP18" s="2"/>
      <c r="FZQ18" s="2"/>
      <c r="FZR18" s="2"/>
      <c r="FZS18" s="2"/>
      <c r="FZT18" s="2"/>
      <c r="FZU18" s="2"/>
      <c r="FZV18" s="2"/>
      <c r="FZW18" s="2"/>
      <c r="FZX18" s="2"/>
      <c r="FZY18" s="2"/>
      <c r="FZZ18" s="2"/>
      <c r="GAA18" s="2"/>
      <c r="GAB18" s="2"/>
      <c r="GAC18" s="2"/>
      <c r="GAD18" s="2"/>
      <c r="GAE18" s="2"/>
      <c r="GAF18" s="2"/>
      <c r="GAG18" s="2"/>
      <c r="GAH18" s="2"/>
      <c r="GAI18" s="2"/>
      <c r="GAJ18" s="2"/>
      <c r="GAK18" s="2"/>
      <c r="GAL18" s="2"/>
      <c r="GAM18" s="2"/>
      <c r="GAN18" s="2"/>
      <c r="GAO18" s="2"/>
      <c r="GAP18" s="2"/>
      <c r="GAQ18" s="2"/>
      <c r="GAR18" s="2"/>
      <c r="GAS18" s="2"/>
      <c r="GAT18" s="2"/>
      <c r="GAU18" s="2"/>
      <c r="GAV18" s="2"/>
      <c r="GAW18" s="2"/>
      <c r="GAX18" s="2"/>
      <c r="GAY18" s="2"/>
      <c r="GAZ18" s="2"/>
      <c r="GBA18" s="2"/>
      <c r="GBB18" s="2"/>
      <c r="GBC18" s="2"/>
      <c r="GBD18" s="2"/>
      <c r="GBE18" s="2"/>
      <c r="GBF18" s="2"/>
      <c r="GBG18" s="2"/>
      <c r="GBH18" s="2"/>
      <c r="GBI18" s="2"/>
      <c r="GBJ18" s="2"/>
      <c r="GBK18" s="2"/>
      <c r="GBL18" s="2"/>
      <c r="GBM18" s="2"/>
      <c r="GBN18" s="2"/>
      <c r="GBO18" s="2"/>
      <c r="GBP18" s="2"/>
      <c r="GBQ18" s="2"/>
      <c r="GBR18" s="2"/>
      <c r="GBS18" s="2"/>
      <c r="GBT18" s="2"/>
      <c r="GBU18" s="2"/>
      <c r="GBV18" s="2"/>
      <c r="GBW18" s="2"/>
      <c r="GBX18" s="2"/>
      <c r="GBY18" s="2"/>
      <c r="GBZ18" s="2"/>
      <c r="GCA18" s="2"/>
      <c r="GCB18" s="2"/>
      <c r="GCC18" s="2"/>
      <c r="GCD18" s="2"/>
      <c r="GCE18" s="2"/>
      <c r="GCF18" s="2"/>
      <c r="GCG18" s="2"/>
      <c r="GCH18" s="2"/>
      <c r="GCI18" s="2"/>
      <c r="GCJ18" s="2"/>
      <c r="GCK18" s="2"/>
      <c r="GCL18" s="2"/>
      <c r="GCM18" s="2"/>
      <c r="GCN18" s="2"/>
      <c r="GCO18" s="2"/>
      <c r="GCP18" s="2"/>
      <c r="GCQ18" s="2"/>
      <c r="GCR18" s="2"/>
      <c r="GCS18" s="2"/>
      <c r="GCT18" s="2"/>
      <c r="GCU18" s="2"/>
      <c r="GCV18" s="2"/>
      <c r="GCW18" s="2"/>
      <c r="GCX18" s="2"/>
      <c r="GCY18" s="2"/>
      <c r="GCZ18" s="2"/>
      <c r="GDA18" s="2"/>
      <c r="GDB18" s="2"/>
      <c r="GDC18" s="2"/>
      <c r="GDD18" s="2"/>
      <c r="GDE18" s="2"/>
      <c r="GDF18" s="2"/>
      <c r="GDG18" s="2"/>
      <c r="GDH18" s="2"/>
      <c r="GDI18" s="2"/>
      <c r="GDJ18" s="2"/>
      <c r="GDK18" s="2"/>
      <c r="GDL18" s="2"/>
      <c r="GDM18" s="2"/>
      <c r="GDN18" s="2"/>
      <c r="GDO18" s="2"/>
      <c r="GDP18" s="2"/>
      <c r="GDQ18" s="2"/>
      <c r="GDR18" s="2"/>
      <c r="GDS18" s="2"/>
      <c r="GDT18" s="2"/>
      <c r="GDU18" s="2"/>
      <c r="GDV18" s="2"/>
      <c r="GDW18" s="2"/>
      <c r="GDX18" s="2"/>
      <c r="GDY18" s="2"/>
      <c r="GDZ18" s="2"/>
      <c r="GEA18" s="2"/>
      <c r="GEB18" s="2"/>
      <c r="GEC18" s="2"/>
      <c r="GED18" s="2"/>
      <c r="GEE18" s="2"/>
      <c r="GEF18" s="2"/>
      <c r="GEG18" s="2"/>
      <c r="GEH18" s="2"/>
      <c r="GEI18" s="2"/>
      <c r="GEJ18" s="2"/>
      <c r="GEK18" s="2"/>
      <c r="GEL18" s="2"/>
      <c r="GEM18" s="2"/>
      <c r="GEN18" s="2"/>
      <c r="GEO18" s="2"/>
      <c r="GEP18" s="2"/>
      <c r="GEQ18" s="2"/>
      <c r="GER18" s="2"/>
      <c r="GES18" s="2"/>
      <c r="GET18" s="2"/>
      <c r="GEU18" s="2"/>
      <c r="GEV18" s="2"/>
      <c r="GEW18" s="2"/>
      <c r="GEX18" s="2"/>
      <c r="GEY18" s="2"/>
      <c r="GEZ18" s="2"/>
      <c r="GFA18" s="2"/>
      <c r="GFB18" s="2"/>
      <c r="GFC18" s="2"/>
      <c r="GFD18" s="2"/>
      <c r="GFE18" s="2"/>
      <c r="GFF18" s="2"/>
      <c r="GFG18" s="2"/>
      <c r="GFH18" s="2"/>
      <c r="GFI18" s="2"/>
      <c r="GFJ18" s="2"/>
      <c r="GFK18" s="2"/>
      <c r="GFL18" s="2"/>
      <c r="GFM18" s="2"/>
      <c r="GFN18" s="2"/>
      <c r="GFO18" s="2"/>
      <c r="GFP18" s="2"/>
      <c r="GFQ18" s="2"/>
      <c r="GFR18" s="2"/>
      <c r="GFS18" s="2"/>
      <c r="GFT18" s="2"/>
      <c r="GFU18" s="2"/>
      <c r="GFV18" s="2"/>
      <c r="GFW18" s="2"/>
      <c r="GFX18" s="2"/>
      <c r="GFY18" s="2"/>
      <c r="GFZ18" s="2"/>
      <c r="GGA18" s="2"/>
      <c r="GGB18" s="2"/>
      <c r="GGC18" s="2"/>
      <c r="GGD18" s="2"/>
      <c r="GGE18" s="2"/>
      <c r="GGF18" s="2"/>
      <c r="GGG18" s="2"/>
      <c r="GGH18" s="2"/>
      <c r="GGI18" s="2"/>
      <c r="GGJ18" s="2"/>
      <c r="GGK18" s="2"/>
      <c r="GGL18" s="2"/>
      <c r="GGM18" s="2"/>
      <c r="GGN18" s="2"/>
      <c r="GGO18" s="2"/>
      <c r="GGP18" s="2"/>
      <c r="GGQ18" s="2"/>
      <c r="GGR18" s="2"/>
      <c r="GGS18" s="2"/>
      <c r="GGT18" s="2"/>
      <c r="GGU18" s="2"/>
      <c r="GGV18" s="2"/>
      <c r="GGW18" s="2"/>
      <c r="GGX18" s="2"/>
      <c r="GGY18" s="2"/>
      <c r="GGZ18" s="2"/>
      <c r="GHA18" s="2"/>
      <c r="GHB18" s="2"/>
      <c r="GHC18" s="2"/>
      <c r="GHD18" s="2"/>
      <c r="GHE18" s="2"/>
      <c r="GHF18" s="2"/>
      <c r="GHG18" s="2"/>
      <c r="GHH18" s="2"/>
      <c r="GHI18" s="2"/>
      <c r="GHJ18" s="2"/>
      <c r="GHK18" s="2"/>
      <c r="GHL18" s="2"/>
      <c r="GHM18" s="2"/>
      <c r="GHN18" s="2"/>
      <c r="GHO18" s="2"/>
      <c r="GHP18" s="2"/>
      <c r="GHQ18" s="2"/>
      <c r="GHR18" s="2"/>
      <c r="GHS18" s="2"/>
      <c r="GHT18" s="2"/>
      <c r="GHU18" s="2"/>
      <c r="GHV18" s="2"/>
      <c r="GHW18" s="2"/>
      <c r="GHX18" s="2"/>
      <c r="GHY18" s="2"/>
      <c r="GHZ18" s="2"/>
      <c r="GIA18" s="2"/>
      <c r="GIB18" s="2"/>
      <c r="GIC18" s="2"/>
      <c r="GID18" s="2"/>
      <c r="GIE18" s="2"/>
      <c r="GIF18" s="2"/>
      <c r="GIG18" s="2"/>
      <c r="GIH18" s="2"/>
      <c r="GII18" s="2"/>
      <c r="GIJ18" s="2"/>
      <c r="GIK18" s="2"/>
      <c r="GIL18" s="2"/>
      <c r="GIM18" s="2"/>
      <c r="GIN18" s="2"/>
      <c r="GIO18" s="2"/>
      <c r="GIP18" s="2"/>
      <c r="GIQ18" s="2"/>
      <c r="GIR18" s="2"/>
      <c r="GIS18" s="2"/>
      <c r="GIT18" s="2"/>
      <c r="GIU18" s="2"/>
      <c r="GIV18" s="2"/>
      <c r="GIW18" s="2"/>
      <c r="GIX18" s="2"/>
      <c r="GIY18" s="2"/>
      <c r="GIZ18" s="2"/>
      <c r="GJA18" s="2"/>
      <c r="GJB18" s="2"/>
      <c r="GJC18" s="2"/>
      <c r="GJD18" s="2"/>
      <c r="GJE18" s="2"/>
      <c r="GJF18" s="2"/>
      <c r="GJG18" s="2"/>
      <c r="GJH18" s="2"/>
      <c r="GJI18" s="2"/>
      <c r="GJJ18" s="2"/>
      <c r="GJK18" s="2"/>
      <c r="GJL18" s="2"/>
      <c r="GJM18" s="2"/>
      <c r="GJN18" s="2"/>
      <c r="GJO18" s="2"/>
      <c r="GJP18" s="2"/>
      <c r="GJQ18" s="2"/>
      <c r="GJR18" s="2"/>
      <c r="GJS18" s="2"/>
      <c r="GJT18" s="2"/>
      <c r="GJU18" s="2"/>
      <c r="GJV18" s="2"/>
      <c r="GJW18" s="2"/>
      <c r="GJX18" s="2"/>
      <c r="GJY18" s="2"/>
      <c r="GJZ18" s="2"/>
      <c r="GKA18" s="2"/>
      <c r="GKB18" s="2"/>
      <c r="GKC18" s="2"/>
      <c r="GKD18" s="2"/>
      <c r="GKE18" s="2"/>
      <c r="GKF18" s="2"/>
      <c r="GKG18" s="2"/>
      <c r="GKH18" s="2"/>
      <c r="GKI18" s="2"/>
      <c r="GKJ18" s="2"/>
      <c r="GKK18" s="2"/>
      <c r="GKL18" s="2"/>
      <c r="GKM18" s="2"/>
      <c r="GKN18" s="2"/>
      <c r="GKO18" s="2"/>
      <c r="GKP18" s="2"/>
      <c r="GKQ18" s="2"/>
      <c r="GKR18" s="2"/>
      <c r="GKS18" s="2"/>
      <c r="GKT18" s="2"/>
      <c r="GKU18" s="2"/>
      <c r="GKV18" s="2"/>
      <c r="GKW18" s="2"/>
      <c r="GKX18" s="2"/>
      <c r="GKY18" s="2"/>
      <c r="GKZ18" s="2"/>
      <c r="GLA18" s="2"/>
      <c r="GLB18" s="2"/>
      <c r="GLC18" s="2"/>
      <c r="GLD18" s="2"/>
      <c r="GLE18" s="2"/>
      <c r="GLF18" s="2"/>
      <c r="GLG18" s="2"/>
      <c r="GLH18" s="2"/>
      <c r="GLI18" s="2"/>
      <c r="GLJ18" s="2"/>
      <c r="GLK18" s="2"/>
      <c r="GLL18" s="2"/>
      <c r="GLM18" s="2"/>
      <c r="GLN18" s="2"/>
      <c r="GLO18" s="2"/>
      <c r="GLP18" s="2"/>
      <c r="GLQ18" s="2"/>
      <c r="GLR18" s="2"/>
      <c r="GLS18" s="2"/>
      <c r="GLT18" s="2"/>
      <c r="GLU18" s="2"/>
      <c r="GLV18" s="2"/>
      <c r="GLW18" s="2"/>
      <c r="GLX18" s="2"/>
      <c r="GLY18" s="2"/>
      <c r="GLZ18" s="2"/>
      <c r="GMA18" s="2"/>
      <c r="GMB18" s="2"/>
      <c r="GMC18" s="2"/>
      <c r="GMD18" s="2"/>
      <c r="GME18" s="2"/>
      <c r="GMF18" s="2"/>
      <c r="GMG18" s="2"/>
      <c r="GMH18" s="2"/>
      <c r="GMI18" s="2"/>
      <c r="GMJ18" s="2"/>
      <c r="GMK18" s="2"/>
      <c r="GML18" s="2"/>
      <c r="GMM18" s="2"/>
      <c r="GMN18" s="2"/>
      <c r="GMO18" s="2"/>
      <c r="GMP18" s="2"/>
      <c r="GMQ18" s="2"/>
      <c r="GMR18" s="2"/>
      <c r="GMS18" s="2"/>
      <c r="GMT18" s="2"/>
      <c r="GMU18" s="2"/>
      <c r="GMV18" s="2"/>
      <c r="GMW18" s="2"/>
      <c r="GMX18" s="2"/>
      <c r="GMY18" s="2"/>
      <c r="GMZ18" s="2"/>
      <c r="GNA18" s="2"/>
      <c r="GNB18" s="2"/>
      <c r="GNC18" s="2"/>
      <c r="GND18" s="2"/>
      <c r="GNE18" s="2"/>
      <c r="GNF18" s="2"/>
      <c r="GNG18" s="2"/>
      <c r="GNH18" s="2"/>
      <c r="GNI18" s="2"/>
      <c r="GNJ18" s="2"/>
      <c r="GNK18" s="2"/>
      <c r="GNL18" s="2"/>
      <c r="GNM18" s="2"/>
      <c r="GNN18" s="2"/>
      <c r="GNO18" s="2"/>
      <c r="GNP18" s="2"/>
      <c r="GNQ18" s="2"/>
      <c r="GNR18" s="2"/>
      <c r="GNS18" s="2"/>
      <c r="GNT18" s="2"/>
      <c r="GNU18" s="2"/>
      <c r="GNV18" s="2"/>
      <c r="GNW18" s="2"/>
      <c r="GNX18" s="2"/>
      <c r="GNY18" s="2"/>
      <c r="GNZ18" s="2"/>
      <c r="GOA18" s="2"/>
      <c r="GOB18" s="2"/>
      <c r="GOC18" s="2"/>
      <c r="GOD18" s="2"/>
      <c r="GOE18" s="2"/>
      <c r="GOF18" s="2"/>
      <c r="GOG18" s="2"/>
      <c r="GOH18" s="2"/>
      <c r="GOI18" s="2"/>
      <c r="GOJ18" s="2"/>
      <c r="GOK18" s="2"/>
      <c r="GOL18" s="2"/>
      <c r="GOM18" s="2"/>
      <c r="GON18" s="2"/>
      <c r="GOO18" s="2"/>
      <c r="GOP18" s="2"/>
      <c r="GOQ18" s="2"/>
      <c r="GOR18" s="2"/>
      <c r="GOS18" s="2"/>
      <c r="GOT18" s="2"/>
      <c r="GOU18" s="2"/>
      <c r="GOV18" s="2"/>
      <c r="GOW18" s="2"/>
      <c r="GOX18" s="2"/>
      <c r="GOY18" s="2"/>
      <c r="GOZ18" s="2"/>
      <c r="GPA18" s="2"/>
      <c r="GPB18" s="2"/>
      <c r="GPC18" s="2"/>
      <c r="GPD18" s="2"/>
      <c r="GPE18" s="2"/>
      <c r="GPF18" s="2"/>
      <c r="GPG18" s="2"/>
      <c r="GPH18" s="2"/>
      <c r="GPI18" s="2"/>
      <c r="GPJ18" s="2"/>
      <c r="GPK18" s="2"/>
      <c r="GPL18" s="2"/>
      <c r="GPM18" s="2"/>
      <c r="GPN18" s="2"/>
      <c r="GPO18" s="2"/>
      <c r="GPP18" s="2"/>
      <c r="GPQ18" s="2"/>
      <c r="GPR18" s="2"/>
      <c r="GPS18" s="2"/>
      <c r="GPT18" s="2"/>
      <c r="GPU18" s="2"/>
      <c r="GPV18" s="2"/>
      <c r="GPW18" s="2"/>
      <c r="GPX18" s="2"/>
      <c r="GPY18" s="2"/>
      <c r="GPZ18" s="2"/>
      <c r="GQA18" s="2"/>
      <c r="GQB18" s="2"/>
      <c r="GQC18" s="2"/>
      <c r="GQD18" s="2"/>
      <c r="GQE18" s="2"/>
      <c r="GQF18" s="2"/>
      <c r="GQG18" s="2"/>
      <c r="GQH18" s="2"/>
      <c r="GQI18" s="2"/>
      <c r="GQJ18" s="2"/>
      <c r="GQK18" s="2"/>
      <c r="GQL18" s="2"/>
      <c r="GQM18" s="2"/>
      <c r="GQN18" s="2"/>
      <c r="GQO18" s="2"/>
      <c r="GQP18" s="2"/>
      <c r="GQQ18" s="2"/>
      <c r="GQR18" s="2"/>
      <c r="GQS18" s="2"/>
      <c r="GQT18" s="2"/>
      <c r="GQU18" s="2"/>
      <c r="GQV18" s="2"/>
      <c r="GQW18" s="2"/>
      <c r="GQX18" s="2"/>
      <c r="GQY18" s="2"/>
      <c r="GQZ18" s="2"/>
      <c r="GRA18" s="2"/>
      <c r="GRB18" s="2"/>
      <c r="GRC18" s="2"/>
      <c r="GRD18" s="2"/>
      <c r="GRE18" s="2"/>
      <c r="GRF18" s="2"/>
      <c r="GRG18" s="2"/>
      <c r="GRH18" s="2"/>
      <c r="GRI18" s="2"/>
      <c r="GRJ18" s="2"/>
      <c r="GRK18" s="2"/>
      <c r="GRL18" s="2"/>
      <c r="GRM18" s="2"/>
      <c r="GRN18" s="2"/>
      <c r="GRO18" s="2"/>
      <c r="GRP18" s="2"/>
      <c r="GRQ18" s="2"/>
      <c r="GRR18" s="2"/>
      <c r="GRS18" s="2"/>
      <c r="GRT18" s="2"/>
      <c r="GRU18" s="2"/>
      <c r="GRV18" s="2"/>
      <c r="GRW18" s="2"/>
      <c r="GRX18" s="2"/>
      <c r="GRY18" s="2"/>
      <c r="GRZ18" s="2"/>
      <c r="GSA18" s="2"/>
      <c r="GSB18" s="2"/>
      <c r="GSC18" s="2"/>
      <c r="GSD18" s="2"/>
      <c r="GSE18" s="2"/>
      <c r="GSF18" s="2"/>
      <c r="GSG18" s="2"/>
      <c r="GSH18" s="2"/>
      <c r="GSI18" s="2"/>
      <c r="GSJ18" s="2"/>
      <c r="GSK18" s="2"/>
      <c r="GSL18" s="2"/>
      <c r="GSM18" s="2"/>
      <c r="GSN18" s="2"/>
      <c r="GSO18" s="2"/>
      <c r="GSP18" s="2"/>
      <c r="GSQ18" s="2"/>
      <c r="GSR18" s="2"/>
      <c r="GSS18" s="2"/>
      <c r="GST18" s="2"/>
      <c r="GSU18" s="2"/>
      <c r="GSV18" s="2"/>
      <c r="GSW18" s="2"/>
      <c r="GSX18" s="2"/>
      <c r="GSY18" s="2"/>
      <c r="GSZ18" s="2"/>
      <c r="GTA18" s="2"/>
      <c r="GTB18" s="2"/>
      <c r="GTC18" s="2"/>
      <c r="GTD18" s="2"/>
      <c r="GTE18" s="2"/>
      <c r="GTF18" s="2"/>
      <c r="GTG18" s="2"/>
      <c r="GTH18" s="2"/>
      <c r="GTI18" s="2"/>
      <c r="GTJ18" s="2"/>
      <c r="GTK18" s="2"/>
      <c r="GTL18" s="2"/>
      <c r="GTM18" s="2"/>
      <c r="GTN18" s="2"/>
      <c r="GTO18" s="2"/>
      <c r="GTP18" s="2"/>
      <c r="GTQ18" s="2"/>
      <c r="GTR18" s="2"/>
      <c r="GTS18" s="2"/>
      <c r="GTT18" s="2"/>
      <c r="GTU18" s="2"/>
      <c r="GTV18" s="2"/>
      <c r="GTW18" s="2"/>
      <c r="GTX18" s="2"/>
      <c r="GTY18" s="2"/>
      <c r="GTZ18" s="2"/>
      <c r="GUA18" s="2"/>
      <c r="GUB18" s="2"/>
      <c r="GUC18" s="2"/>
      <c r="GUD18" s="2"/>
      <c r="GUE18" s="2"/>
      <c r="GUF18" s="2"/>
      <c r="GUG18" s="2"/>
      <c r="GUH18" s="2"/>
      <c r="GUI18" s="2"/>
      <c r="GUJ18" s="2"/>
      <c r="GUK18" s="2"/>
      <c r="GUL18" s="2"/>
      <c r="GUM18" s="2"/>
      <c r="GUN18" s="2"/>
      <c r="GUO18" s="2"/>
      <c r="GUP18" s="2"/>
      <c r="GUQ18" s="2"/>
      <c r="GUR18" s="2"/>
      <c r="GUS18" s="2"/>
      <c r="GUT18" s="2"/>
      <c r="GUU18" s="2"/>
      <c r="GUV18" s="2"/>
      <c r="GUW18" s="2"/>
      <c r="GUX18" s="2"/>
      <c r="GUY18" s="2"/>
      <c r="GUZ18" s="2"/>
      <c r="GVA18" s="2"/>
      <c r="GVB18" s="2"/>
      <c r="GVC18" s="2"/>
      <c r="GVD18" s="2"/>
      <c r="GVE18" s="2"/>
      <c r="GVF18" s="2"/>
      <c r="GVG18" s="2"/>
      <c r="GVH18" s="2"/>
      <c r="GVI18" s="2"/>
      <c r="GVJ18" s="2"/>
      <c r="GVK18" s="2"/>
      <c r="GVL18" s="2"/>
      <c r="GVM18" s="2"/>
      <c r="GVN18" s="2"/>
      <c r="GVO18" s="2"/>
      <c r="GVP18" s="2"/>
      <c r="GVQ18" s="2"/>
      <c r="GVR18" s="2"/>
      <c r="GVS18" s="2"/>
      <c r="GVT18" s="2"/>
      <c r="GVU18" s="2"/>
      <c r="GVV18" s="2"/>
      <c r="GVW18" s="2"/>
      <c r="GVX18" s="2"/>
      <c r="GVY18" s="2"/>
      <c r="GVZ18" s="2"/>
      <c r="GWA18" s="2"/>
      <c r="GWB18" s="2"/>
      <c r="GWC18" s="2"/>
      <c r="GWD18" s="2"/>
      <c r="GWE18" s="2"/>
      <c r="GWF18" s="2"/>
      <c r="GWG18" s="2"/>
      <c r="GWH18" s="2"/>
      <c r="GWI18" s="2"/>
      <c r="GWJ18" s="2"/>
      <c r="GWK18" s="2"/>
      <c r="GWL18" s="2"/>
      <c r="GWM18" s="2"/>
      <c r="GWN18" s="2"/>
      <c r="GWO18" s="2"/>
      <c r="GWP18" s="2"/>
      <c r="GWQ18" s="2"/>
      <c r="GWR18" s="2"/>
      <c r="GWS18" s="2"/>
      <c r="GWT18" s="2"/>
      <c r="GWU18" s="2"/>
      <c r="GWV18" s="2"/>
      <c r="GWW18" s="2"/>
      <c r="GWX18" s="2"/>
      <c r="GWY18" s="2"/>
      <c r="GWZ18" s="2"/>
      <c r="GXA18" s="2"/>
      <c r="GXB18" s="2"/>
      <c r="GXC18" s="2"/>
      <c r="GXD18" s="2"/>
      <c r="GXE18" s="2"/>
      <c r="GXF18" s="2"/>
      <c r="GXG18" s="2"/>
      <c r="GXH18" s="2"/>
      <c r="GXI18" s="2"/>
      <c r="GXJ18" s="2"/>
      <c r="GXK18" s="2"/>
      <c r="GXL18" s="2"/>
      <c r="GXM18" s="2"/>
      <c r="GXN18" s="2"/>
      <c r="GXO18" s="2"/>
      <c r="GXP18" s="2"/>
      <c r="GXQ18" s="2"/>
      <c r="GXR18" s="2"/>
      <c r="GXS18" s="2"/>
      <c r="GXT18" s="2"/>
      <c r="GXU18" s="2"/>
      <c r="GXV18" s="2"/>
      <c r="GXW18" s="2"/>
      <c r="GXX18" s="2"/>
      <c r="GXY18" s="2"/>
      <c r="GXZ18" s="2"/>
      <c r="GYA18" s="2"/>
      <c r="GYB18" s="2"/>
      <c r="GYC18" s="2"/>
      <c r="GYD18" s="2"/>
      <c r="GYE18" s="2"/>
      <c r="GYF18" s="2"/>
      <c r="GYG18" s="2"/>
      <c r="GYH18" s="2"/>
      <c r="GYI18" s="2"/>
      <c r="GYJ18" s="2"/>
      <c r="GYK18" s="2"/>
      <c r="GYL18" s="2"/>
      <c r="GYM18" s="2"/>
      <c r="GYN18" s="2"/>
      <c r="GYO18" s="2"/>
      <c r="GYP18" s="2"/>
      <c r="GYQ18" s="2"/>
      <c r="GYR18" s="2"/>
      <c r="GYS18" s="2"/>
      <c r="GYT18" s="2"/>
      <c r="GYU18" s="2"/>
      <c r="GYV18" s="2"/>
      <c r="GYW18" s="2"/>
      <c r="GYX18" s="2"/>
      <c r="GYY18" s="2"/>
      <c r="GYZ18" s="2"/>
      <c r="GZA18" s="2"/>
      <c r="GZB18" s="2"/>
      <c r="GZC18" s="2"/>
      <c r="GZD18" s="2"/>
      <c r="GZE18" s="2"/>
      <c r="GZF18" s="2"/>
      <c r="GZG18" s="2"/>
      <c r="GZH18" s="2"/>
      <c r="GZI18" s="2"/>
      <c r="GZJ18" s="2"/>
      <c r="GZK18" s="2"/>
      <c r="GZL18" s="2"/>
      <c r="GZM18" s="2"/>
      <c r="GZN18" s="2"/>
      <c r="GZO18" s="2"/>
      <c r="GZP18" s="2"/>
      <c r="GZQ18" s="2"/>
      <c r="GZR18" s="2"/>
      <c r="GZS18" s="2"/>
      <c r="GZT18" s="2"/>
      <c r="GZU18" s="2"/>
      <c r="GZV18" s="2"/>
      <c r="GZW18" s="2"/>
      <c r="GZX18" s="2"/>
      <c r="GZY18" s="2"/>
      <c r="GZZ18" s="2"/>
      <c r="HAA18" s="2"/>
      <c r="HAB18" s="2"/>
      <c r="HAC18" s="2"/>
      <c r="HAD18" s="2"/>
      <c r="HAE18" s="2"/>
      <c r="HAF18" s="2"/>
      <c r="HAG18" s="2"/>
      <c r="HAH18" s="2"/>
      <c r="HAI18" s="2"/>
      <c r="HAJ18" s="2"/>
      <c r="HAK18" s="2"/>
      <c r="HAL18" s="2"/>
      <c r="HAM18" s="2"/>
      <c r="HAN18" s="2"/>
      <c r="HAO18" s="2"/>
      <c r="HAP18" s="2"/>
      <c r="HAQ18" s="2"/>
      <c r="HAR18" s="2"/>
      <c r="HAS18" s="2"/>
      <c r="HAT18" s="2"/>
      <c r="HAU18" s="2"/>
      <c r="HAV18" s="2"/>
      <c r="HAW18" s="2"/>
      <c r="HAX18" s="2"/>
      <c r="HAY18" s="2"/>
      <c r="HAZ18" s="2"/>
      <c r="HBA18" s="2"/>
      <c r="HBB18" s="2"/>
      <c r="HBC18" s="2"/>
      <c r="HBD18" s="2"/>
      <c r="HBE18" s="2"/>
      <c r="HBF18" s="2"/>
      <c r="HBG18" s="2"/>
      <c r="HBH18" s="2"/>
      <c r="HBI18" s="2"/>
      <c r="HBJ18" s="2"/>
      <c r="HBK18" s="2"/>
      <c r="HBL18" s="2"/>
      <c r="HBM18" s="2"/>
      <c r="HBN18" s="2"/>
      <c r="HBO18" s="2"/>
      <c r="HBP18" s="2"/>
      <c r="HBQ18" s="2"/>
      <c r="HBR18" s="2"/>
      <c r="HBS18" s="2"/>
      <c r="HBT18" s="2"/>
      <c r="HBU18" s="2"/>
      <c r="HBV18" s="2"/>
      <c r="HBW18" s="2"/>
      <c r="HBX18" s="2"/>
      <c r="HBY18" s="2"/>
      <c r="HBZ18" s="2"/>
      <c r="HCA18" s="2"/>
      <c r="HCB18" s="2"/>
      <c r="HCC18" s="2"/>
      <c r="HCD18" s="2"/>
      <c r="HCE18" s="2"/>
      <c r="HCF18" s="2"/>
      <c r="HCG18" s="2"/>
      <c r="HCH18" s="2"/>
      <c r="HCI18" s="2"/>
      <c r="HCJ18" s="2"/>
      <c r="HCK18" s="2"/>
      <c r="HCL18" s="2"/>
      <c r="HCM18" s="2"/>
      <c r="HCN18" s="2"/>
      <c r="HCO18" s="2"/>
      <c r="HCP18" s="2"/>
      <c r="HCQ18" s="2"/>
      <c r="HCR18" s="2"/>
      <c r="HCS18" s="2"/>
      <c r="HCT18" s="2"/>
      <c r="HCU18" s="2"/>
      <c r="HCV18" s="2"/>
      <c r="HCW18" s="2"/>
      <c r="HCX18" s="2"/>
      <c r="HCY18" s="2"/>
      <c r="HCZ18" s="2"/>
      <c r="HDA18" s="2"/>
      <c r="HDB18" s="2"/>
      <c r="HDC18" s="2"/>
      <c r="HDD18" s="2"/>
      <c r="HDE18" s="2"/>
      <c r="HDF18" s="2"/>
      <c r="HDG18" s="2"/>
      <c r="HDH18" s="2"/>
      <c r="HDI18" s="2"/>
      <c r="HDJ18" s="2"/>
      <c r="HDK18" s="2"/>
      <c r="HDL18" s="2"/>
      <c r="HDM18" s="2"/>
      <c r="HDN18" s="2"/>
      <c r="HDO18" s="2"/>
      <c r="HDP18" s="2"/>
      <c r="HDQ18" s="2"/>
      <c r="HDR18" s="2"/>
      <c r="HDS18" s="2"/>
      <c r="HDT18" s="2"/>
      <c r="HDU18" s="2"/>
      <c r="HDV18" s="2"/>
      <c r="HDW18" s="2"/>
      <c r="HDX18" s="2"/>
      <c r="HDY18" s="2"/>
      <c r="HDZ18" s="2"/>
      <c r="HEA18" s="2"/>
      <c r="HEB18" s="2"/>
      <c r="HEC18" s="2"/>
      <c r="HED18" s="2"/>
      <c r="HEE18" s="2"/>
      <c r="HEF18" s="2"/>
      <c r="HEG18" s="2"/>
      <c r="HEH18" s="2"/>
      <c r="HEI18" s="2"/>
      <c r="HEJ18" s="2"/>
      <c r="HEK18" s="2"/>
      <c r="HEL18" s="2"/>
      <c r="HEM18" s="2"/>
      <c r="HEN18" s="2"/>
      <c r="HEO18" s="2"/>
      <c r="HEP18" s="2"/>
      <c r="HEQ18" s="2"/>
      <c r="HER18" s="2"/>
      <c r="HES18" s="2"/>
      <c r="HET18" s="2"/>
      <c r="HEU18" s="2"/>
      <c r="HEV18" s="2"/>
      <c r="HEW18" s="2"/>
      <c r="HEX18" s="2"/>
      <c r="HEY18" s="2"/>
      <c r="HEZ18" s="2"/>
      <c r="HFA18" s="2"/>
      <c r="HFB18" s="2"/>
      <c r="HFC18" s="2"/>
      <c r="HFD18" s="2"/>
      <c r="HFE18" s="2"/>
      <c r="HFF18" s="2"/>
      <c r="HFG18" s="2"/>
      <c r="HFH18" s="2"/>
      <c r="HFI18" s="2"/>
      <c r="HFJ18" s="2"/>
      <c r="HFK18" s="2"/>
      <c r="HFL18" s="2"/>
      <c r="HFM18" s="2"/>
      <c r="HFN18" s="2"/>
      <c r="HFO18" s="2"/>
      <c r="HFP18" s="2"/>
      <c r="HFQ18" s="2"/>
      <c r="HFR18" s="2"/>
      <c r="HFS18" s="2"/>
      <c r="HFT18" s="2"/>
      <c r="HFU18" s="2"/>
      <c r="HFV18" s="2"/>
      <c r="HFW18" s="2"/>
      <c r="HFX18" s="2"/>
      <c r="HFY18" s="2"/>
      <c r="HFZ18" s="2"/>
      <c r="HGA18" s="2"/>
      <c r="HGB18" s="2"/>
      <c r="HGC18" s="2"/>
      <c r="HGD18" s="2"/>
      <c r="HGE18" s="2"/>
      <c r="HGF18" s="2"/>
      <c r="HGG18" s="2"/>
      <c r="HGH18" s="2"/>
      <c r="HGI18" s="2"/>
      <c r="HGJ18" s="2"/>
      <c r="HGK18" s="2"/>
      <c r="HGL18" s="2"/>
      <c r="HGM18" s="2"/>
      <c r="HGN18" s="2"/>
      <c r="HGO18" s="2"/>
      <c r="HGP18" s="2"/>
      <c r="HGQ18" s="2"/>
      <c r="HGR18" s="2"/>
      <c r="HGS18" s="2"/>
      <c r="HGT18" s="2"/>
      <c r="HGU18" s="2"/>
      <c r="HGV18" s="2"/>
      <c r="HGW18" s="2"/>
      <c r="HGX18" s="2"/>
      <c r="HGY18" s="2"/>
      <c r="HGZ18" s="2"/>
      <c r="HHA18" s="2"/>
      <c r="HHB18" s="2"/>
      <c r="HHC18" s="2"/>
      <c r="HHD18" s="2"/>
      <c r="HHE18" s="2"/>
      <c r="HHF18" s="2"/>
      <c r="HHG18" s="2"/>
      <c r="HHH18" s="2"/>
      <c r="HHI18" s="2"/>
      <c r="HHJ18" s="2"/>
      <c r="HHK18" s="2"/>
      <c r="HHL18" s="2"/>
      <c r="HHM18" s="2"/>
      <c r="HHN18" s="2"/>
      <c r="HHO18" s="2"/>
      <c r="HHP18" s="2"/>
      <c r="HHQ18" s="2"/>
      <c r="HHR18" s="2"/>
      <c r="HHS18" s="2"/>
      <c r="HHT18" s="2"/>
      <c r="HHU18" s="2"/>
      <c r="HHV18" s="2"/>
      <c r="HHW18" s="2"/>
      <c r="HHX18" s="2"/>
      <c r="HHY18" s="2"/>
      <c r="HHZ18" s="2"/>
      <c r="HIA18" s="2"/>
      <c r="HIB18" s="2"/>
      <c r="HIC18" s="2"/>
      <c r="HID18" s="2"/>
      <c r="HIE18" s="2"/>
      <c r="HIF18" s="2"/>
      <c r="HIG18" s="2"/>
      <c r="HIH18" s="2"/>
      <c r="HII18" s="2"/>
      <c r="HIJ18" s="2"/>
      <c r="HIK18" s="2"/>
      <c r="HIL18" s="2"/>
      <c r="HIM18" s="2"/>
      <c r="HIN18" s="2"/>
      <c r="HIO18" s="2"/>
      <c r="HIP18" s="2"/>
      <c r="HIQ18" s="2"/>
      <c r="HIR18" s="2"/>
      <c r="HIS18" s="2"/>
      <c r="HIT18" s="2"/>
      <c r="HIU18" s="2"/>
      <c r="HIV18" s="2"/>
      <c r="HIW18" s="2"/>
      <c r="HIX18" s="2"/>
      <c r="HIY18" s="2"/>
      <c r="HIZ18" s="2"/>
      <c r="HJA18" s="2"/>
      <c r="HJB18" s="2"/>
      <c r="HJC18" s="2"/>
      <c r="HJD18" s="2"/>
      <c r="HJE18" s="2"/>
      <c r="HJF18" s="2"/>
      <c r="HJG18" s="2"/>
      <c r="HJH18" s="2"/>
      <c r="HJI18" s="2"/>
      <c r="HJJ18" s="2"/>
      <c r="HJK18" s="2"/>
      <c r="HJL18" s="2"/>
      <c r="HJM18" s="2"/>
      <c r="HJN18" s="2"/>
      <c r="HJO18" s="2"/>
      <c r="HJP18" s="2"/>
      <c r="HJQ18" s="2"/>
      <c r="HJR18" s="2"/>
      <c r="HJS18" s="2"/>
      <c r="HJT18" s="2"/>
      <c r="HJU18" s="2"/>
      <c r="HJV18" s="2"/>
      <c r="HJW18" s="2"/>
      <c r="HJX18" s="2"/>
      <c r="HJY18" s="2"/>
      <c r="HJZ18" s="2"/>
      <c r="HKA18" s="2"/>
      <c r="HKB18" s="2"/>
      <c r="HKC18" s="2"/>
      <c r="HKD18" s="2"/>
      <c r="HKE18" s="2"/>
      <c r="HKF18" s="2"/>
      <c r="HKG18" s="2"/>
      <c r="HKH18" s="2"/>
      <c r="HKI18" s="2"/>
      <c r="HKJ18" s="2"/>
      <c r="HKK18" s="2"/>
      <c r="HKL18" s="2"/>
      <c r="HKM18" s="2"/>
      <c r="HKN18" s="2"/>
      <c r="HKO18" s="2"/>
      <c r="HKP18" s="2"/>
      <c r="HKQ18" s="2"/>
      <c r="HKR18" s="2"/>
      <c r="HKS18" s="2"/>
      <c r="HKT18" s="2"/>
      <c r="HKU18" s="2"/>
      <c r="HKV18" s="2"/>
      <c r="HKW18" s="2"/>
      <c r="HKX18" s="2"/>
      <c r="HKY18" s="2"/>
      <c r="HKZ18" s="2"/>
      <c r="HLA18" s="2"/>
      <c r="HLB18" s="2"/>
      <c r="HLC18" s="2"/>
      <c r="HLD18" s="2"/>
      <c r="HLE18" s="2"/>
      <c r="HLF18" s="2"/>
      <c r="HLG18" s="2"/>
      <c r="HLH18" s="2"/>
      <c r="HLI18" s="2"/>
      <c r="HLJ18" s="2"/>
      <c r="HLK18" s="2"/>
      <c r="HLL18" s="2"/>
      <c r="HLM18" s="2"/>
      <c r="HLN18" s="2"/>
      <c r="HLO18" s="2"/>
      <c r="HLP18" s="2"/>
      <c r="HLQ18" s="2"/>
      <c r="HLR18" s="2"/>
      <c r="HLS18" s="2"/>
      <c r="HLT18" s="2"/>
      <c r="HLU18" s="2"/>
      <c r="HLV18" s="2"/>
      <c r="HLW18" s="2"/>
      <c r="HLX18" s="2"/>
      <c r="HLY18" s="2"/>
      <c r="HLZ18" s="2"/>
      <c r="HMA18" s="2"/>
      <c r="HMB18" s="2"/>
      <c r="HMC18" s="2"/>
      <c r="HMD18" s="2"/>
      <c r="HME18" s="2"/>
      <c r="HMF18" s="2"/>
      <c r="HMG18" s="2"/>
      <c r="HMH18" s="2"/>
      <c r="HMI18" s="2"/>
      <c r="HMJ18" s="2"/>
      <c r="HMK18" s="2"/>
      <c r="HML18" s="2"/>
      <c r="HMM18" s="2"/>
      <c r="HMN18" s="2"/>
      <c r="HMO18" s="2"/>
      <c r="HMP18" s="2"/>
      <c r="HMQ18" s="2"/>
      <c r="HMR18" s="2"/>
      <c r="HMS18" s="2"/>
      <c r="HMT18" s="2"/>
      <c r="HMU18" s="2"/>
      <c r="HMV18" s="2"/>
      <c r="HMW18" s="2"/>
      <c r="HMX18" s="2"/>
      <c r="HMY18" s="2"/>
      <c r="HMZ18" s="2"/>
      <c r="HNA18" s="2"/>
      <c r="HNB18" s="2"/>
      <c r="HNC18" s="2"/>
      <c r="HND18" s="2"/>
      <c r="HNE18" s="2"/>
      <c r="HNF18" s="2"/>
      <c r="HNG18" s="2"/>
      <c r="HNH18" s="2"/>
      <c r="HNI18" s="2"/>
      <c r="HNJ18" s="2"/>
      <c r="HNK18" s="2"/>
      <c r="HNL18" s="2"/>
      <c r="HNM18" s="2"/>
      <c r="HNN18" s="2"/>
      <c r="HNO18" s="2"/>
      <c r="HNP18" s="2"/>
      <c r="HNQ18" s="2"/>
      <c r="HNR18" s="2"/>
      <c r="HNS18" s="2"/>
      <c r="HNT18" s="2"/>
      <c r="HNU18" s="2"/>
      <c r="HNV18" s="2"/>
      <c r="HNW18" s="2"/>
      <c r="HNX18" s="2"/>
      <c r="HNY18" s="2"/>
      <c r="HNZ18" s="2"/>
      <c r="HOA18" s="2"/>
      <c r="HOB18" s="2"/>
      <c r="HOC18" s="2"/>
      <c r="HOD18" s="2"/>
      <c r="HOE18" s="2"/>
      <c r="HOF18" s="2"/>
      <c r="HOG18" s="2"/>
      <c r="HOH18" s="2"/>
      <c r="HOI18" s="2"/>
      <c r="HOJ18" s="2"/>
      <c r="HOK18" s="2"/>
      <c r="HOL18" s="2"/>
      <c r="HOM18" s="2"/>
      <c r="HON18" s="2"/>
      <c r="HOO18" s="2"/>
      <c r="HOP18" s="2"/>
      <c r="HOQ18" s="2"/>
      <c r="HOR18" s="2"/>
      <c r="HOS18" s="2"/>
      <c r="HOT18" s="2"/>
      <c r="HOU18" s="2"/>
      <c r="HOV18" s="2"/>
      <c r="HOW18" s="2"/>
      <c r="HOX18" s="2"/>
      <c r="HOY18" s="2"/>
      <c r="HOZ18" s="2"/>
      <c r="HPA18" s="2"/>
      <c r="HPB18" s="2"/>
      <c r="HPC18" s="2"/>
      <c r="HPD18" s="2"/>
      <c r="HPE18" s="2"/>
      <c r="HPF18" s="2"/>
      <c r="HPG18" s="2"/>
      <c r="HPH18" s="2"/>
      <c r="HPI18" s="2"/>
      <c r="HPJ18" s="2"/>
      <c r="HPK18" s="2"/>
      <c r="HPL18" s="2"/>
      <c r="HPM18" s="2"/>
      <c r="HPN18" s="2"/>
      <c r="HPO18" s="2"/>
      <c r="HPP18" s="2"/>
      <c r="HPQ18" s="2"/>
      <c r="HPR18" s="2"/>
      <c r="HPS18" s="2"/>
      <c r="HPT18" s="2"/>
      <c r="HPU18" s="2"/>
      <c r="HPV18" s="2"/>
      <c r="HPW18" s="2"/>
      <c r="HPX18" s="2"/>
      <c r="HPY18" s="2"/>
      <c r="HPZ18" s="2"/>
      <c r="HQA18" s="2"/>
      <c r="HQB18" s="2"/>
      <c r="HQC18" s="2"/>
      <c r="HQD18" s="2"/>
      <c r="HQE18" s="2"/>
      <c r="HQF18" s="2"/>
      <c r="HQG18" s="2"/>
      <c r="HQH18" s="2"/>
      <c r="HQI18" s="2"/>
      <c r="HQJ18" s="2"/>
      <c r="HQK18" s="2"/>
      <c r="HQL18" s="2"/>
      <c r="HQM18" s="2"/>
      <c r="HQN18" s="2"/>
      <c r="HQO18" s="2"/>
      <c r="HQP18" s="2"/>
      <c r="HQQ18" s="2"/>
      <c r="HQR18" s="2"/>
      <c r="HQS18" s="2"/>
      <c r="HQT18" s="2"/>
      <c r="HQU18" s="2"/>
      <c r="HQV18" s="2"/>
      <c r="HQW18" s="2"/>
      <c r="HQX18" s="2"/>
      <c r="HQY18" s="2"/>
      <c r="HQZ18" s="2"/>
      <c r="HRA18" s="2"/>
      <c r="HRB18" s="2"/>
      <c r="HRC18" s="2"/>
      <c r="HRD18" s="2"/>
      <c r="HRE18" s="2"/>
      <c r="HRF18" s="2"/>
      <c r="HRG18" s="2"/>
      <c r="HRH18" s="2"/>
      <c r="HRI18" s="2"/>
      <c r="HRJ18" s="2"/>
      <c r="HRK18" s="2"/>
      <c r="HRL18" s="2"/>
      <c r="HRM18" s="2"/>
      <c r="HRN18" s="2"/>
      <c r="HRO18" s="2"/>
      <c r="HRP18" s="2"/>
      <c r="HRQ18" s="2"/>
      <c r="HRR18" s="2"/>
      <c r="HRS18" s="2"/>
      <c r="HRT18" s="2"/>
      <c r="HRU18" s="2"/>
      <c r="HRV18" s="2"/>
      <c r="HRW18" s="2"/>
      <c r="HRX18" s="2"/>
      <c r="HRY18" s="2"/>
      <c r="HRZ18" s="2"/>
      <c r="HSA18" s="2"/>
      <c r="HSB18" s="2"/>
      <c r="HSC18" s="2"/>
      <c r="HSD18" s="2"/>
      <c r="HSE18" s="2"/>
      <c r="HSF18" s="2"/>
      <c r="HSG18" s="2"/>
      <c r="HSH18" s="2"/>
      <c r="HSI18" s="2"/>
      <c r="HSJ18" s="2"/>
      <c r="HSK18" s="2"/>
      <c r="HSL18" s="2"/>
      <c r="HSM18" s="2"/>
      <c r="HSN18" s="2"/>
      <c r="HSO18" s="2"/>
      <c r="HSP18" s="2"/>
      <c r="HSQ18" s="2"/>
      <c r="HSR18" s="2"/>
      <c r="HSS18" s="2"/>
      <c r="HST18" s="2"/>
      <c r="HSU18" s="2"/>
      <c r="HSV18" s="2"/>
      <c r="HSW18" s="2"/>
      <c r="HSX18" s="2"/>
      <c r="HSY18" s="2"/>
      <c r="HSZ18" s="2"/>
      <c r="HTA18" s="2"/>
      <c r="HTB18" s="2"/>
      <c r="HTC18" s="2"/>
      <c r="HTD18" s="2"/>
      <c r="HTE18" s="2"/>
      <c r="HTF18" s="2"/>
      <c r="HTG18" s="2"/>
      <c r="HTH18" s="2"/>
      <c r="HTI18" s="2"/>
      <c r="HTJ18" s="2"/>
      <c r="HTK18" s="2"/>
      <c r="HTL18" s="2"/>
      <c r="HTM18" s="2"/>
      <c r="HTN18" s="2"/>
      <c r="HTO18" s="2"/>
      <c r="HTP18" s="2"/>
      <c r="HTQ18" s="2"/>
      <c r="HTR18" s="2"/>
      <c r="HTS18" s="2"/>
      <c r="HTT18" s="2"/>
      <c r="HTU18" s="2"/>
      <c r="HTV18" s="2"/>
      <c r="HTW18" s="2"/>
      <c r="HTX18" s="2"/>
      <c r="HTY18" s="2"/>
      <c r="HTZ18" s="2"/>
      <c r="HUA18" s="2"/>
      <c r="HUB18" s="2"/>
      <c r="HUC18" s="2"/>
      <c r="HUD18" s="2"/>
      <c r="HUE18" s="2"/>
      <c r="HUF18" s="2"/>
      <c r="HUG18" s="2"/>
      <c r="HUH18" s="2"/>
      <c r="HUI18" s="2"/>
      <c r="HUJ18" s="2"/>
      <c r="HUK18" s="2"/>
      <c r="HUL18" s="2"/>
      <c r="HUM18" s="2"/>
      <c r="HUN18" s="2"/>
      <c r="HUO18" s="2"/>
      <c r="HUP18" s="2"/>
      <c r="HUQ18" s="2"/>
      <c r="HUR18" s="2"/>
      <c r="HUS18" s="2"/>
      <c r="HUT18" s="2"/>
      <c r="HUU18" s="2"/>
      <c r="HUV18" s="2"/>
      <c r="HUW18" s="2"/>
      <c r="HUX18" s="2"/>
      <c r="HUY18" s="2"/>
      <c r="HUZ18" s="2"/>
      <c r="HVA18" s="2"/>
      <c r="HVB18" s="2"/>
      <c r="HVC18" s="2"/>
      <c r="HVD18" s="2"/>
      <c r="HVE18" s="2"/>
      <c r="HVF18" s="2"/>
      <c r="HVG18" s="2"/>
      <c r="HVH18" s="2"/>
      <c r="HVI18" s="2"/>
      <c r="HVJ18" s="2"/>
      <c r="HVK18" s="2"/>
      <c r="HVL18" s="2"/>
      <c r="HVM18" s="2"/>
      <c r="HVN18" s="2"/>
      <c r="HVO18" s="2"/>
      <c r="HVP18" s="2"/>
      <c r="HVQ18" s="2"/>
      <c r="HVR18" s="2"/>
      <c r="HVS18" s="2"/>
      <c r="HVT18" s="2"/>
      <c r="HVU18" s="2"/>
      <c r="HVV18" s="2"/>
      <c r="HVW18" s="2"/>
      <c r="HVX18" s="2"/>
      <c r="HVY18" s="2"/>
      <c r="HVZ18" s="2"/>
      <c r="HWA18" s="2"/>
      <c r="HWB18" s="2"/>
      <c r="HWC18" s="2"/>
      <c r="HWD18" s="2"/>
      <c r="HWE18" s="2"/>
      <c r="HWF18" s="2"/>
      <c r="HWG18" s="2"/>
      <c r="HWH18" s="2"/>
      <c r="HWI18" s="2"/>
      <c r="HWJ18" s="2"/>
      <c r="HWK18" s="2"/>
      <c r="HWL18" s="2"/>
      <c r="HWM18" s="2"/>
      <c r="HWN18" s="2"/>
      <c r="HWO18" s="2"/>
      <c r="HWP18" s="2"/>
      <c r="HWQ18" s="2"/>
      <c r="HWR18" s="2"/>
      <c r="HWS18" s="2"/>
      <c r="HWT18" s="2"/>
      <c r="HWU18" s="2"/>
      <c r="HWV18" s="2"/>
      <c r="HWW18" s="2"/>
      <c r="HWX18" s="2"/>
      <c r="HWY18" s="2"/>
      <c r="HWZ18" s="2"/>
      <c r="HXA18" s="2"/>
      <c r="HXB18" s="2"/>
      <c r="HXC18" s="2"/>
      <c r="HXD18" s="2"/>
      <c r="HXE18" s="2"/>
      <c r="HXF18" s="2"/>
      <c r="HXG18" s="2"/>
      <c r="HXH18" s="2"/>
      <c r="HXI18" s="2"/>
      <c r="HXJ18" s="2"/>
      <c r="HXK18" s="2"/>
      <c r="HXL18" s="2"/>
      <c r="HXM18" s="2"/>
      <c r="HXN18" s="2"/>
      <c r="HXO18" s="2"/>
      <c r="HXP18" s="2"/>
      <c r="HXQ18" s="2"/>
      <c r="HXR18" s="2"/>
      <c r="HXS18" s="2"/>
      <c r="HXT18" s="2"/>
      <c r="HXU18" s="2"/>
      <c r="HXV18" s="2"/>
      <c r="HXW18" s="2"/>
      <c r="HXX18" s="2"/>
      <c r="HXY18" s="2"/>
      <c r="HXZ18" s="2"/>
      <c r="HYA18" s="2"/>
      <c r="HYB18" s="2"/>
      <c r="HYC18" s="2"/>
      <c r="HYD18" s="2"/>
      <c r="HYE18" s="2"/>
      <c r="HYF18" s="2"/>
      <c r="HYG18" s="2"/>
      <c r="HYH18" s="2"/>
      <c r="HYI18" s="2"/>
      <c r="HYJ18" s="2"/>
      <c r="HYK18" s="2"/>
      <c r="HYL18" s="2"/>
      <c r="HYM18" s="2"/>
      <c r="HYN18" s="2"/>
      <c r="HYO18" s="2"/>
      <c r="HYP18" s="2"/>
      <c r="HYQ18" s="2"/>
      <c r="HYR18" s="2"/>
      <c r="HYS18" s="2"/>
      <c r="HYT18" s="2"/>
      <c r="HYU18" s="2"/>
      <c r="HYV18" s="2"/>
      <c r="HYW18" s="2"/>
      <c r="HYX18" s="2"/>
      <c r="HYY18" s="2"/>
      <c r="HYZ18" s="2"/>
      <c r="HZA18" s="2"/>
      <c r="HZB18" s="2"/>
      <c r="HZC18" s="2"/>
      <c r="HZD18" s="2"/>
      <c r="HZE18" s="2"/>
      <c r="HZF18" s="2"/>
      <c r="HZG18" s="2"/>
      <c r="HZH18" s="2"/>
      <c r="HZI18" s="2"/>
      <c r="HZJ18" s="2"/>
      <c r="HZK18" s="2"/>
      <c r="HZL18" s="2"/>
      <c r="HZM18" s="2"/>
      <c r="HZN18" s="2"/>
      <c r="HZO18" s="2"/>
      <c r="HZP18" s="2"/>
      <c r="HZQ18" s="2"/>
      <c r="HZR18" s="2"/>
      <c r="HZS18" s="2"/>
      <c r="HZT18" s="2"/>
      <c r="HZU18" s="2"/>
      <c r="HZV18" s="2"/>
      <c r="HZW18" s="2"/>
      <c r="HZX18" s="2"/>
      <c r="HZY18" s="2"/>
      <c r="HZZ18" s="2"/>
      <c r="IAA18" s="2"/>
      <c r="IAB18" s="2"/>
      <c r="IAC18" s="2"/>
      <c r="IAD18" s="2"/>
      <c r="IAE18" s="2"/>
      <c r="IAF18" s="2"/>
      <c r="IAG18" s="2"/>
      <c r="IAH18" s="2"/>
      <c r="IAI18" s="2"/>
      <c r="IAJ18" s="2"/>
      <c r="IAK18" s="2"/>
      <c r="IAL18" s="2"/>
      <c r="IAM18" s="2"/>
      <c r="IAN18" s="2"/>
      <c r="IAO18" s="2"/>
      <c r="IAP18" s="2"/>
      <c r="IAQ18" s="2"/>
      <c r="IAR18" s="2"/>
      <c r="IAS18" s="2"/>
      <c r="IAT18" s="2"/>
      <c r="IAU18" s="2"/>
      <c r="IAV18" s="2"/>
      <c r="IAW18" s="2"/>
      <c r="IAX18" s="2"/>
      <c r="IAY18" s="2"/>
      <c r="IAZ18" s="2"/>
      <c r="IBA18" s="2"/>
      <c r="IBB18" s="2"/>
      <c r="IBC18" s="2"/>
      <c r="IBD18" s="2"/>
      <c r="IBE18" s="2"/>
      <c r="IBF18" s="2"/>
      <c r="IBG18" s="2"/>
      <c r="IBH18" s="2"/>
      <c r="IBI18" s="2"/>
      <c r="IBJ18" s="2"/>
      <c r="IBK18" s="2"/>
      <c r="IBL18" s="2"/>
      <c r="IBM18" s="2"/>
      <c r="IBN18" s="2"/>
      <c r="IBO18" s="2"/>
      <c r="IBP18" s="2"/>
      <c r="IBQ18" s="2"/>
      <c r="IBR18" s="2"/>
      <c r="IBS18" s="2"/>
      <c r="IBT18" s="2"/>
      <c r="IBU18" s="2"/>
      <c r="IBV18" s="2"/>
      <c r="IBW18" s="2"/>
      <c r="IBX18" s="2"/>
      <c r="IBY18" s="2"/>
      <c r="IBZ18" s="2"/>
      <c r="ICA18" s="2"/>
      <c r="ICB18" s="2"/>
      <c r="ICC18" s="2"/>
      <c r="ICD18" s="2"/>
      <c r="ICE18" s="2"/>
      <c r="ICF18" s="2"/>
      <c r="ICG18" s="2"/>
      <c r="ICH18" s="2"/>
      <c r="ICI18" s="2"/>
      <c r="ICJ18" s="2"/>
      <c r="ICK18" s="2"/>
      <c r="ICL18" s="2"/>
      <c r="ICM18" s="2"/>
      <c r="ICN18" s="2"/>
      <c r="ICO18" s="2"/>
      <c r="ICP18" s="2"/>
      <c r="ICQ18" s="2"/>
      <c r="ICR18" s="2"/>
      <c r="ICS18" s="2"/>
      <c r="ICT18" s="2"/>
      <c r="ICU18" s="2"/>
      <c r="ICV18" s="2"/>
      <c r="ICW18" s="2"/>
      <c r="ICX18" s="2"/>
      <c r="ICY18" s="2"/>
      <c r="ICZ18" s="2"/>
      <c r="IDA18" s="2"/>
      <c r="IDB18" s="2"/>
      <c r="IDC18" s="2"/>
      <c r="IDD18" s="2"/>
      <c r="IDE18" s="2"/>
      <c r="IDF18" s="2"/>
      <c r="IDG18" s="2"/>
      <c r="IDH18" s="2"/>
      <c r="IDI18" s="2"/>
      <c r="IDJ18" s="2"/>
      <c r="IDK18" s="2"/>
      <c r="IDL18" s="2"/>
      <c r="IDM18" s="2"/>
      <c r="IDN18" s="2"/>
      <c r="IDO18" s="2"/>
      <c r="IDP18" s="2"/>
      <c r="IDQ18" s="2"/>
      <c r="IDR18" s="2"/>
      <c r="IDS18" s="2"/>
      <c r="IDT18" s="2"/>
      <c r="IDU18" s="2"/>
      <c r="IDV18" s="2"/>
      <c r="IDW18" s="2"/>
      <c r="IDX18" s="2"/>
      <c r="IDY18" s="2"/>
      <c r="IDZ18" s="2"/>
      <c r="IEA18" s="2"/>
      <c r="IEB18" s="2"/>
      <c r="IEC18" s="2"/>
      <c r="IED18" s="2"/>
      <c r="IEE18" s="2"/>
      <c r="IEF18" s="2"/>
      <c r="IEG18" s="2"/>
      <c r="IEH18" s="2"/>
      <c r="IEI18" s="2"/>
      <c r="IEJ18" s="2"/>
      <c r="IEK18" s="2"/>
      <c r="IEL18" s="2"/>
      <c r="IEM18" s="2"/>
      <c r="IEN18" s="2"/>
      <c r="IEO18" s="2"/>
      <c r="IEP18" s="2"/>
      <c r="IEQ18" s="2"/>
      <c r="IER18" s="2"/>
      <c r="IES18" s="2"/>
      <c r="IET18" s="2"/>
      <c r="IEU18" s="2"/>
      <c r="IEV18" s="2"/>
      <c r="IEW18" s="2"/>
      <c r="IEX18" s="2"/>
      <c r="IEY18" s="2"/>
      <c r="IEZ18" s="2"/>
      <c r="IFA18" s="2"/>
      <c r="IFB18" s="2"/>
      <c r="IFC18" s="2"/>
      <c r="IFD18" s="2"/>
      <c r="IFE18" s="2"/>
      <c r="IFF18" s="2"/>
      <c r="IFG18" s="2"/>
      <c r="IFH18" s="2"/>
      <c r="IFI18" s="2"/>
      <c r="IFJ18" s="2"/>
      <c r="IFK18" s="2"/>
      <c r="IFL18" s="2"/>
      <c r="IFM18" s="2"/>
      <c r="IFN18" s="2"/>
      <c r="IFO18" s="2"/>
      <c r="IFP18" s="2"/>
      <c r="IFQ18" s="2"/>
      <c r="IFR18" s="2"/>
      <c r="IFS18" s="2"/>
      <c r="IFT18" s="2"/>
      <c r="IFU18" s="2"/>
      <c r="IFV18" s="2"/>
      <c r="IFW18" s="2"/>
      <c r="IFX18" s="2"/>
      <c r="IFY18" s="2"/>
      <c r="IFZ18" s="2"/>
      <c r="IGA18" s="2"/>
      <c r="IGB18" s="2"/>
      <c r="IGC18" s="2"/>
      <c r="IGD18" s="2"/>
      <c r="IGE18" s="2"/>
      <c r="IGF18" s="2"/>
      <c r="IGG18" s="2"/>
      <c r="IGH18" s="2"/>
      <c r="IGI18" s="2"/>
      <c r="IGJ18" s="2"/>
      <c r="IGK18" s="2"/>
      <c r="IGL18" s="2"/>
      <c r="IGM18" s="2"/>
      <c r="IGN18" s="2"/>
      <c r="IGO18" s="2"/>
      <c r="IGP18" s="2"/>
      <c r="IGQ18" s="2"/>
      <c r="IGR18" s="2"/>
      <c r="IGS18" s="2"/>
      <c r="IGT18" s="2"/>
      <c r="IGU18" s="2"/>
      <c r="IGV18" s="2"/>
      <c r="IGW18" s="2"/>
      <c r="IGX18" s="2"/>
      <c r="IGY18" s="2"/>
      <c r="IGZ18" s="2"/>
      <c r="IHA18" s="2"/>
      <c r="IHB18" s="2"/>
      <c r="IHC18" s="2"/>
      <c r="IHD18" s="2"/>
      <c r="IHE18" s="2"/>
      <c r="IHF18" s="2"/>
      <c r="IHG18" s="2"/>
      <c r="IHH18" s="2"/>
      <c r="IHI18" s="2"/>
      <c r="IHJ18" s="2"/>
      <c r="IHK18" s="2"/>
      <c r="IHL18" s="2"/>
      <c r="IHM18" s="2"/>
      <c r="IHN18" s="2"/>
      <c r="IHO18" s="2"/>
      <c r="IHP18" s="2"/>
      <c r="IHQ18" s="2"/>
      <c r="IHR18" s="2"/>
      <c r="IHS18" s="2"/>
      <c r="IHT18" s="2"/>
      <c r="IHU18" s="2"/>
      <c r="IHV18" s="2"/>
      <c r="IHW18" s="2"/>
      <c r="IHX18" s="2"/>
      <c r="IHY18" s="2"/>
      <c r="IHZ18" s="2"/>
      <c r="IIA18" s="2"/>
      <c r="IIB18" s="2"/>
      <c r="IIC18" s="2"/>
      <c r="IID18" s="2"/>
      <c r="IIE18" s="2"/>
      <c r="IIF18" s="2"/>
      <c r="IIG18" s="2"/>
      <c r="IIH18" s="2"/>
      <c r="III18" s="2"/>
      <c r="IIJ18" s="2"/>
      <c r="IIK18" s="2"/>
      <c r="IIL18" s="2"/>
      <c r="IIM18" s="2"/>
      <c r="IIN18" s="2"/>
      <c r="IIO18" s="2"/>
      <c r="IIP18" s="2"/>
      <c r="IIQ18" s="2"/>
      <c r="IIR18" s="2"/>
      <c r="IIS18" s="2"/>
      <c r="IIT18" s="2"/>
      <c r="IIU18" s="2"/>
      <c r="IIV18" s="2"/>
      <c r="IIW18" s="2"/>
      <c r="IIX18" s="2"/>
      <c r="IIY18" s="2"/>
      <c r="IIZ18" s="2"/>
      <c r="IJA18" s="2"/>
      <c r="IJB18" s="2"/>
      <c r="IJC18" s="2"/>
      <c r="IJD18" s="2"/>
      <c r="IJE18" s="2"/>
      <c r="IJF18" s="2"/>
      <c r="IJG18" s="2"/>
      <c r="IJH18" s="2"/>
      <c r="IJI18" s="2"/>
      <c r="IJJ18" s="2"/>
      <c r="IJK18" s="2"/>
      <c r="IJL18" s="2"/>
      <c r="IJM18" s="2"/>
      <c r="IJN18" s="2"/>
      <c r="IJO18" s="2"/>
      <c r="IJP18" s="2"/>
      <c r="IJQ18" s="2"/>
      <c r="IJR18" s="2"/>
      <c r="IJS18" s="2"/>
      <c r="IJT18" s="2"/>
      <c r="IJU18" s="2"/>
      <c r="IJV18" s="2"/>
      <c r="IJW18" s="2"/>
      <c r="IJX18" s="2"/>
      <c r="IJY18" s="2"/>
      <c r="IJZ18" s="2"/>
      <c r="IKA18" s="2"/>
      <c r="IKB18" s="2"/>
      <c r="IKC18" s="2"/>
      <c r="IKD18" s="2"/>
      <c r="IKE18" s="2"/>
      <c r="IKF18" s="2"/>
      <c r="IKG18" s="2"/>
      <c r="IKH18" s="2"/>
      <c r="IKI18" s="2"/>
      <c r="IKJ18" s="2"/>
      <c r="IKK18" s="2"/>
      <c r="IKL18" s="2"/>
      <c r="IKM18" s="2"/>
      <c r="IKN18" s="2"/>
      <c r="IKO18" s="2"/>
      <c r="IKP18" s="2"/>
      <c r="IKQ18" s="2"/>
      <c r="IKR18" s="2"/>
      <c r="IKS18" s="2"/>
      <c r="IKT18" s="2"/>
      <c r="IKU18" s="2"/>
      <c r="IKV18" s="2"/>
      <c r="IKW18" s="2"/>
      <c r="IKX18" s="2"/>
      <c r="IKY18" s="2"/>
      <c r="IKZ18" s="2"/>
      <c r="ILA18" s="2"/>
      <c r="ILB18" s="2"/>
      <c r="ILC18" s="2"/>
      <c r="ILD18" s="2"/>
      <c r="ILE18" s="2"/>
      <c r="ILF18" s="2"/>
      <c r="ILG18" s="2"/>
      <c r="ILH18" s="2"/>
      <c r="ILI18" s="2"/>
      <c r="ILJ18" s="2"/>
      <c r="ILK18" s="2"/>
      <c r="ILL18" s="2"/>
      <c r="ILM18" s="2"/>
      <c r="ILN18" s="2"/>
      <c r="ILO18" s="2"/>
      <c r="ILP18" s="2"/>
      <c r="ILQ18" s="2"/>
      <c r="ILR18" s="2"/>
      <c r="ILS18" s="2"/>
      <c r="ILT18" s="2"/>
      <c r="ILU18" s="2"/>
      <c r="ILV18" s="2"/>
      <c r="ILW18" s="2"/>
      <c r="ILX18" s="2"/>
      <c r="ILY18" s="2"/>
      <c r="ILZ18" s="2"/>
      <c r="IMA18" s="2"/>
      <c r="IMB18" s="2"/>
      <c r="IMC18" s="2"/>
      <c r="IMD18" s="2"/>
      <c r="IME18" s="2"/>
      <c r="IMF18" s="2"/>
      <c r="IMG18" s="2"/>
      <c r="IMH18" s="2"/>
      <c r="IMI18" s="2"/>
      <c r="IMJ18" s="2"/>
      <c r="IMK18" s="2"/>
      <c r="IML18" s="2"/>
      <c r="IMM18" s="2"/>
      <c r="IMN18" s="2"/>
      <c r="IMO18" s="2"/>
      <c r="IMP18" s="2"/>
      <c r="IMQ18" s="2"/>
      <c r="IMR18" s="2"/>
      <c r="IMS18" s="2"/>
      <c r="IMT18" s="2"/>
      <c r="IMU18" s="2"/>
      <c r="IMV18" s="2"/>
      <c r="IMW18" s="2"/>
      <c r="IMX18" s="2"/>
      <c r="IMY18" s="2"/>
      <c r="IMZ18" s="2"/>
      <c r="INA18" s="2"/>
      <c r="INB18" s="2"/>
      <c r="INC18" s="2"/>
      <c r="IND18" s="2"/>
      <c r="INE18" s="2"/>
      <c r="INF18" s="2"/>
      <c r="ING18" s="2"/>
      <c r="INH18" s="2"/>
      <c r="INI18" s="2"/>
      <c r="INJ18" s="2"/>
      <c r="INK18" s="2"/>
      <c r="INL18" s="2"/>
      <c r="INM18" s="2"/>
      <c r="INN18" s="2"/>
      <c r="INO18" s="2"/>
      <c r="INP18" s="2"/>
      <c r="INQ18" s="2"/>
      <c r="INR18" s="2"/>
      <c r="INS18" s="2"/>
      <c r="INT18" s="2"/>
      <c r="INU18" s="2"/>
      <c r="INV18" s="2"/>
      <c r="INW18" s="2"/>
      <c r="INX18" s="2"/>
      <c r="INY18" s="2"/>
      <c r="INZ18" s="2"/>
      <c r="IOA18" s="2"/>
      <c r="IOB18" s="2"/>
      <c r="IOC18" s="2"/>
      <c r="IOD18" s="2"/>
      <c r="IOE18" s="2"/>
      <c r="IOF18" s="2"/>
      <c r="IOG18" s="2"/>
      <c r="IOH18" s="2"/>
      <c r="IOI18" s="2"/>
      <c r="IOJ18" s="2"/>
      <c r="IOK18" s="2"/>
      <c r="IOL18" s="2"/>
      <c r="IOM18" s="2"/>
      <c r="ION18" s="2"/>
      <c r="IOO18" s="2"/>
      <c r="IOP18" s="2"/>
      <c r="IOQ18" s="2"/>
      <c r="IOR18" s="2"/>
      <c r="IOS18" s="2"/>
      <c r="IOT18" s="2"/>
      <c r="IOU18" s="2"/>
      <c r="IOV18" s="2"/>
      <c r="IOW18" s="2"/>
      <c r="IOX18" s="2"/>
      <c r="IOY18" s="2"/>
      <c r="IOZ18" s="2"/>
      <c r="IPA18" s="2"/>
      <c r="IPB18" s="2"/>
      <c r="IPC18" s="2"/>
      <c r="IPD18" s="2"/>
      <c r="IPE18" s="2"/>
      <c r="IPF18" s="2"/>
      <c r="IPG18" s="2"/>
      <c r="IPH18" s="2"/>
      <c r="IPI18" s="2"/>
      <c r="IPJ18" s="2"/>
      <c r="IPK18" s="2"/>
      <c r="IPL18" s="2"/>
      <c r="IPM18" s="2"/>
      <c r="IPN18" s="2"/>
      <c r="IPO18" s="2"/>
      <c r="IPP18" s="2"/>
      <c r="IPQ18" s="2"/>
      <c r="IPR18" s="2"/>
      <c r="IPS18" s="2"/>
      <c r="IPT18" s="2"/>
      <c r="IPU18" s="2"/>
      <c r="IPV18" s="2"/>
      <c r="IPW18" s="2"/>
      <c r="IPX18" s="2"/>
      <c r="IPY18" s="2"/>
      <c r="IPZ18" s="2"/>
      <c r="IQA18" s="2"/>
      <c r="IQB18" s="2"/>
      <c r="IQC18" s="2"/>
      <c r="IQD18" s="2"/>
      <c r="IQE18" s="2"/>
      <c r="IQF18" s="2"/>
      <c r="IQG18" s="2"/>
      <c r="IQH18" s="2"/>
      <c r="IQI18" s="2"/>
      <c r="IQJ18" s="2"/>
      <c r="IQK18" s="2"/>
      <c r="IQL18" s="2"/>
      <c r="IQM18" s="2"/>
      <c r="IQN18" s="2"/>
      <c r="IQO18" s="2"/>
      <c r="IQP18" s="2"/>
      <c r="IQQ18" s="2"/>
      <c r="IQR18" s="2"/>
      <c r="IQS18" s="2"/>
      <c r="IQT18" s="2"/>
      <c r="IQU18" s="2"/>
      <c r="IQV18" s="2"/>
      <c r="IQW18" s="2"/>
      <c r="IQX18" s="2"/>
      <c r="IQY18" s="2"/>
      <c r="IQZ18" s="2"/>
      <c r="IRA18" s="2"/>
      <c r="IRB18" s="2"/>
      <c r="IRC18" s="2"/>
      <c r="IRD18" s="2"/>
      <c r="IRE18" s="2"/>
      <c r="IRF18" s="2"/>
      <c r="IRG18" s="2"/>
      <c r="IRH18" s="2"/>
      <c r="IRI18" s="2"/>
      <c r="IRJ18" s="2"/>
      <c r="IRK18" s="2"/>
      <c r="IRL18" s="2"/>
      <c r="IRM18" s="2"/>
      <c r="IRN18" s="2"/>
      <c r="IRO18" s="2"/>
      <c r="IRP18" s="2"/>
      <c r="IRQ18" s="2"/>
      <c r="IRR18" s="2"/>
      <c r="IRS18" s="2"/>
      <c r="IRT18" s="2"/>
      <c r="IRU18" s="2"/>
      <c r="IRV18" s="2"/>
      <c r="IRW18" s="2"/>
      <c r="IRX18" s="2"/>
      <c r="IRY18" s="2"/>
      <c r="IRZ18" s="2"/>
      <c r="ISA18" s="2"/>
      <c r="ISB18" s="2"/>
      <c r="ISC18" s="2"/>
      <c r="ISD18" s="2"/>
      <c r="ISE18" s="2"/>
      <c r="ISF18" s="2"/>
      <c r="ISG18" s="2"/>
      <c r="ISH18" s="2"/>
      <c r="ISI18" s="2"/>
      <c r="ISJ18" s="2"/>
      <c r="ISK18" s="2"/>
      <c r="ISL18" s="2"/>
      <c r="ISM18" s="2"/>
      <c r="ISN18" s="2"/>
      <c r="ISO18" s="2"/>
      <c r="ISP18" s="2"/>
      <c r="ISQ18" s="2"/>
      <c r="ISR18" s="2"/>
      <c r="ISS18" s="2"/>
      <c r="IST18" s="2"/>
      <c r="ISU18" s="2"/>
      <c r="ISV18" s="2"/>
      <c r="ISW18" s="2"/>
      <c r="ISX18" s="2"/>
      <c r="ISY18" s="2"/>
      <c r="ISZ18" s="2"/>
      <c r="ITA18" s="2"/>
      <c r="ITB18" s="2"/>
      <c r="ITC18" s="2"/>
      <c r="ITD18" s="2"/>
      <c r="ITE18" s="2"/>
      <c r="ITF18" s="2"/>
      <c r="ITG18" s="2"/>
      <c r="ITH18" s="2"/>
      <c r="ITI18" s="2"/>
      <c r="ITJ18" s="2"/>
      <c r="ITK18" s="2"/>
      <c r="ITL18" s="2"/>
      <c r="ITM18" s="2"/>
      <c r="ITN18" s="2"/>
      <c r="ITO18" s="2"/>
      <c r="ITP18" s="2"/>
      <c r="ITQ18" s="2"/>
      <c r="ITR18" s="2"/>
      <c r="ITS18" s="2"/>
      <c r="ITT18" s="2"/>
      <c r="ITU18" s="2"/>
      <c r="ITV18" s="2"/>
      <c r="ITW18" s="2"/>
      <c r="ITX18" s="2"/>
      <c r="ITY18" s="2"/>
      <c r="ITZ18" s="2"/>
      <c r="IUA18" s="2"/>
      <c r="IUB18" s="2"/>
      <c r="IUC18" s="2"/>
      <c r="IUD18" s="2"/>
      <c r="IUE18" s="2"/>
      <c r="IUF18" s="2"/>
      <c r="IUG18" s="2"/>
      <c r="IUH18" s="2"/>
      <c r="IUI18" s="2"/>
      <c r="IUJ18" s="2"/>
      <c r="IUK18" s="2"/>
      <c r="IUL18" s="2"/>
      <c r="IUM18" s="2"/>
      <c r="IUN18" s="2"/>
      <c r="IUO18" s="2"/>
      <c r="IUP18" s="2"/>
      <c r="IUQ18" s="2"/>
      <c r="IUR18" s="2"/>
      <c r="IUS18" s="2"/>
      <c r="IUT18" s="2"/>
      <c r="IUU18" s="2"/>
      <c r="IUV18" s="2"/>
      <c r="IUW18" s="2"/>
      <c r="IUX18" s="2"/>
      <c r="IUY18" s="2"/>
      <c r="IUZ18" s="2"/>
      <c r="IVA18" s="2"/>
      <c r="IVB18" s="2"/>
      <c r="IVC18" s="2"/>
      <c r="IVD18" s="2"/>
      <c r="IVE18" s="2"/>
      <c r="IVF18" s="2"/>
      <c r="IVG18" s="2"/>
      <c r="IVH18" s="2"/>
      <c r="IVI18" s="2"/>
      <c r="IVJ18" s="2"/>
      <c r="IVK18" s="2"/>
      <c r="IVL18" s="2"/>
      <c r="IVM18" s="2"/>
      <c r="IVN18" s="2"/>
      <c r="IVO18" s="2"/>
      <c r="IVP18" s="2"/>
      <c r="IVQ18" s="2"/>
      <c r="IVR18" s="2"/>
      <c r="IVS18" s="2"/>
      <c r="IVT18" s="2"/>
      <c r="IVU18" s="2"/>
      <c r="IVV18" s="2"/>
      <c r="IVW18" s="2"/>
      <c r="IVX18" s="2"/>
      <c r="IVY18" s="2"/>
      <c r="IVZ18" s="2"/>
      <c r="IWA18" s="2"/>
      <c r="IWB18" s="2"/>
      <c r="IWC18" s="2"/>
      <c r="IWD18" s="2"/>
      <c r="IWE18" s="2"/>
      <c r="IWF18" s="2"/>
      <c r="IWG18" s="2"/>
      <c r="IWH18" s="2"/>
      <c r="IWI18" s="2"/>
      <c r="IWJ18" s="2"/>
      <c r="IWK18" s="2"/>
      <c r="IWL18" s="2"/>
      <c r="IWM18" s="2"/>
      <c r="IWN18" s="2"/>
      <c r="IWO18" s="2"/>
      <c r="IWP18" s="2"/>
      <c r="IWQ18" s="2"/>
      <c r="IWR18" s="2"/>
      <c r="IWS18" s="2"/>
      <c r="IWT18" s="2"/>
      <c r="IWU18" s="2"/>
      <c r="IWV18" s="2"/>
      <c r="IWW18" s="2"/>
      <c r="IWX18" s="2"/>
      <c r="IWY18" s="2"/>
      <c r="IWZ18" s="2"/>
      <c r="IXA18" s="2"/>
      <c r="IXB18" s="2"/>
      <c r="IXC18" s="2"/>
      <c r="IXD18" s="2"/>
      <c r="IXE18" s="2"/>
      <c r="IXF18" s="2"/>
      <c r="IXG18" s="2"/>
      <c r="IXH18" s="2"/>
      <c r="IXI18" s="2"/>
      <c r="IXJ18" s="2"/>
      <c r="IXK18" s="2"/>
      <c r="IXL18" s="2"/>
      <c r="IXM18" s="2"/>
      <c r="IXN18" s="2"/>
      <c r="IXO18" s="2"/>
      <c r="IXP18" s="2"/>
      <c r="IXQ18" s="2"/>
      <c r="IXR18" s="2"/>
      <c r="IXS18" s="2"/>
      <c r="IXT18" s="2"/>
      <c r="IXU18" s="2"/>
      <c r="IXV18" s="2"/>
      <c r="IXW18" s="2"/>
      <c r="IXX18" s="2"/>
      <c r="IXY18" s="2"/>
      <c r="IXZ18" s="2"/>
      <c r="IYA18" s="2"/>
      <c r="IYB18" s="2"/>
      <c r="IYC18" s="2"/>
      <c r="IYD18" s="2"/>
      <c r="IYE18" s="2"/>
      <c r="IYF18" s="2"/>
      <c r="IYG18" s="2"/>
      <c r="IYH18" s="2"/>
      <c r="IYI18" s="2"/>
      <c r="IYJ18" s="2"/>
      <c r="IYK18" s="2"/>
      <c r="IYL18" s="2"/>
      <c r="IYM18" s="2"/>
      <c r="IYN18" s="2"/>
      <c r="IYO18" s="2"/>
      <c r="IYP18" s="2"/>
      <c r="IYQ18" s="2"/>
      <c r="IYR18" s="2"/>
      <c r="IYS18" s="2"/>
      <c r="IYT18" s="2"/>
      <c r="IYU18" s="2"/>
      <c r="IYV18" s="2"/>
      <c r="IYW18" s="2"/>
      <c r="IYX18" s="2"/>
      <c r="IYY18" s="2"/>
      <c r="IYZ18" s="2"/>
      <c r="IZA18" s="2"/>
      <c r="IZB18" s="2"/>
      <c r="IZC18" s="2"/>
      <c r="IZD18" s="2"/>
      <c r="IZE18" s="2"/>
      <c r="IZF18" s="2"/>
      <c r="IZG18" s="2"/>
      <c r="IZH18" s="2"/>
      <c r="IZI18" s="2"/>
      <c r="IZJ18" s="2"/>
      <c r="IZK18" s="2"/>
      <c r="IZL18" s="2"/>
      <c r="IZM18" s="2"/>
      <c r="IZN18" s="2"/>
      <c r="IZO18" s="2"/>
      <c r="IZP18" s="2"/>
      <c r="IZQ18" s="2"/>
      <c r="IZR18" s="2"/>
      <c r="IZS18" s="2"/>
      <c r="IZT18" s="2"/>
      <c r="IZU18" s="2"/>
      <c r="IZV18" s="2"/>
      <c r="IZW18" s="2"/>
      <c r="IZX18" s="2"/>
      <c r="IZY18" s="2"/>
      <c r="IZZ18" s="2"/>
      <c r="JAA18" s="2"/>
      <c r="JAB18" s="2"/>
      <c r="JAC18" s="2"/>
      <c r="JAD18" s="2"/>
      <c r="JAE18" s="2"/>
      <c r="JAF18" s="2"/>
      <c r="JAG18" s="2"/>
      <c r="JAH18" s="2"/>
      <c r="JAI18" s="2"/>
      <c r="JAJ18" s="2"/>
      <c r="JAK18" s="2"/>
      <c r="JAL18" s="2"/>
      <c r="JAM18" s="2"/>
      <c r="JAN18" s="2"/>
      <c r="JAO18" s="2"/>
      <c r="JAP18" s="2"/>
      <c r="JAQ18" s="2"/>
      <c r="JAR18" s="2"/>
      <c r="JAS18" s="2"/>
      <c r="JAT18" s="2"/>
      <c r="JAU18" s="2"/>
      <c r="JAV18" s="2"/>
      <c r="JAW18" s="2"/>
      <c r="JAX18" s="2"/>
      <c r="JAY18" s="2"/>
      <c r="JAZ18" s="2"/>
      <c r="JBA18" s="2"/>
      <c r="JBB18" s="2"/>
      <c r="JBC18" s="2"/>
      <c r="JBD18" s="2"/>
      <c r="JBE18" s="2"/>
      <c r="JBF18" s="2"/>
      <c r="JBG18" s="2"/>
      <c r="JBH18" s="2"/>
      <c r="JBI18" s="2"/>
      <c r="JBJ18" s="2"/>
      <c r="JBK18" s="2"/>
      <c r="JBL18" s="2"/>
      <c r="JBM18" s="2"/>
      <c r="JBN18" s="2"/>
      <c r="JBO18" s="2"/>
      <c r="JBP18" s="2"/>
      <c r="JBQ18" s="2"/>
      <c r="JBR18" s="2"/>
      <c r="JBS18" s="2"/>
      <c r="JBT18" s="2"/>
      <c r="JBU18" s="2"/>
      <c r="JBV18" s="2"/>
      <c r="JBW18" s="2"/>
      <c r="JBX18" s="2"/>
      <c r="JBY18" s="2"/>
      <c r="JBZ18" s="2"/>
      <c r="JCA18" s="2"/>
      <c r="JCB18" s="2"/>
      <c r="JCC18" s="2"/>
      <c r="JCD18" s="2"/>
      <c r="JCE18" s="2"/>
      <c r="JCF18" s="2"/>
      <c r="JCG18" s="2"/>
      <c r="JCH18" s="2"/>
      <c r="JCI18" s="2"/>
      <c r="JCJ18" s="2"/>
      <c r="JCK18" s="2"/>
      <c r="JCL18" s="2"/>
      <c r="JCM18" s="2"/>
      <c r="JCN18" s="2"/>
      <c r="JCO18" s="2"/>
      <c r="JCP18" s="2"/>
      <c r="JCQ18" s="2"/>
      <c r="JCR18" s="2"/>
      <c r="JCS18" s="2"/>
      <c r="JCT18" s="2"/>
      <c r="JCU18" s="2"/>
      <c r="JCV18" s="2"/>
      <c r="JCW18" s="2"/>
      <c r="JCX18" s="2"/>
      <c r="JCY18" s="2"/>
      <c r="JCZ18" s="2"/>
      <c r="JDA18" s="2"/>
      <c r="JDB18" s="2"/>
      <c r="JDC18" s="2"/>
      <c r="JDD18" s="2"/>
      <c r="JDE18" s="2"/>
      <c r="JDF18" s="2"/>
      <c r="JDG18" s="2"/>
      <c r="JDH18" s="2"/>
      <c r="JDI18" s="2"/>
      <c r="JDJ18" s="2"/>
      <c r="JDK18" s="2"/>
      <c r="JDL18" s="2"/>
      <c r="JDM18" s="2"/>
      <c r="JDN18" s="2"/>
      <c r="JDO18" s="2"/>
      <c r="JDP18" s="2"/>
      <c r="JDQ18" s="2"/>
      <c r="JDR18" s="2"/>
      <c r="JDS18" s="2"/>
      <c r="JDT18" s="2"/>
      <c r="JDU18" s="2"/>
      <c r="JDV18" s="2"/>
      <c r="JDW18" s="2"/>
      <c r="JDX18" s="2"/>
      <c r="JDY18" s="2"/>
      <c r="JDZ18" s="2"/>
      <c r="JEA18" s="2"/>
      <c r="JEB18" s="2"/>
      <c r="JEC18" s="2"/>
      <c r="JED18" s="2"/>
      <c r="JEE18" s="2"/>
      <c r="JEF18" s="2"/>
      <c r="JEG18" s="2"/>
      <c r="JEH18" s="2"/>
      <c r="JEI18" s="2"/>
      <c r="JEJ18" s="2"/>
      <c r="JEK18" s="2"/>
      <c r="JEL18" s="2"/>
      <c r="JEM18" s="2"/>
      <c r="JEN18" s="2"/>
      <c r="JEO18" s="2"/>
      <c r="JEP18" s="2"/>
      <c r="JEQ18" s="2"/>
      <c r="JER18" s="2"/>
      <c r="JES18" s="2"/>
      <c r="JET18" s="2"/>
      <c r="JEU18" s="2"/>
      <c r="JEV18" s="2"/>
      <c r="JEW18" s="2"/>
      <c r="JEX18" s="2"/>
      <c r="JEY18" s="2"/>
      <c r="JEZ18" s="2"/>
      <c r="JFA18" s="2"/>
      <c r="JFB18" s="2"/>
      <c r="JFC18" s="2"/>
      <c r="JFD18" s="2"/>
      <c r="JFE18" s="2"/>
      <c r="JFF18" s="2"/>
      <c r="JFG18" s="2"/>
      <c r="JFH18" s="2"/>
      <c r="JFI18" s="2"/>
      <c r="JFJ18" s="2"/>
      <c r="JFK18" s="2"/>
      <c r="JFL18" s="2"/>
      <c r="JFM18" s="2"/>
      <c r="JFN18" s="2"/>
      <c r="JFO18" s="2"/>
      <c r="JFP18" s="2"/>
      <c r="JFQ18" s="2"/>
      <c r="JFR18" s="2"/>
      <c r="JFS18" s="2"/>
      <c r="JFT18" s="2"/>
      <c r="JFU18" s="2"/>
      <c r="JFV18" s="2"/>
      <c r="JFW18" s="2"/>
      <c r="JFX18" s="2"/>
      <c r="JFY18" s="2"/>
      <c r="JFZ18" s="2"/>
      <c r="JGA18" s="2"/>
      <c r="JGB18" s="2"/>
      <c r="JGC18" s="2"/>
      <c r="JGD18" s="2"/>
      <c r="JGE18" s="2"/>
      <c r="JGF18" s="2"/>
      <c r="JGG18" s="2"/>
      <c r="JGH18" s="2"/>
      <c r="JGI18" s="2"/>
      <c r="JGJ18" s="2"/>
      <c r="JGK18" s="2"/>
      <c r="JGL18" s="2"/>
      <c r="JGM18" s="2"/>
      <c r="JGN18" s="2"/>
      <c r="JGO18" s="2"/>
      <c r="JGP18" s="2"/>
      <c r="JGQ18" s="2"/>
      <c r="JGR18" s="2"/>
      <c r="JGS18" s="2"/>
      <c r="JGT18" s="2"/>
      <c r="JGU18" s="2"/>
      <c r="JGV18" s="2"/>
      <c r="JGW18" s="2"/>
      <c r="JGX18" s="2"/>
      <c r="JGY18" s="2"/>
      <c r="JGZ18" s="2"/>
      <c r="JHA18" s="2"/>
      <c r="JHB18" s="2"/>
      <c r="JHC18" s="2"/>
      <c r="JHD18" s="2"/>
      <c r="JHE18" s="2"/>
      <c r="JHF18" s="2"/>
      <c r="JHG18" s="2"/>
      <c r="JHH18" s="2"/>
      <c r="JHI18" s="2"/>
      <c r="JHJ18" s="2"/>
      <c r="JHK18" s="2"/>
      <c r="JHL18" s="2"/>
      <c r="JHM18" s="2"/>
      <c r="JHN18" s="2"/>
      <c r="JHO18" s="2"/>
      <c r="JHP18" s="2"/>
      <c r="JHQ18" s="2"/>
      <c r="JHR18" s="2"/>
      <c r="JHS18" s="2"/>
      <c r="JHT18" s="2"/>
      <c r="JHU18" s="2"/>
      <c r="JHV18" s="2"/>
      <c r="JHW18" s="2"/>
      <c r="JHX18" s="2"/>
      <c r="JHY18" s="2"/>
      <c r="JHZ18" s="2"/>
      <c r="JIA18" s="2"/>
      <c r="JIB18" s="2"/>
      <c r="JIC18" s="2"/>
      <c r="JID18" s="2"/>
      <c r="JIE18" s="2"/>
      <c r="JIF18" s="2"/>
      <c r="JIG18" s="2"/>
      <c r="JIH18" s="2"/>
      <c r="JII18" s="2"/>
      <c r="JIJ18" s="2"/>
      <c r="JIK18" s="2"/>
      <c r="JIL18" s="2"/>
      <c r="JIM18" s="2"/>
      <c r="JIN18" s="2"/>
      <c r="JIO18" s="2"/>
      <c r="JIP18" s="2"/>
      <c r="JIQ18" s="2"/>
      <c r="JIR18" s="2"/>
      <c r="JIS18" s="2"/>
      <c r="JIT18" s="2"/>
      <c r="JIU18" s="2"/>
      <c r="JIV18" s="2"/>
      <c r="JIW18" s="2"/>
      <c r="JIX18" s="2"/>
      <c r="JIY18" s="2"/>
      <c r="JIZ18" s="2"/>
      <c r="JJA18" s="2"/>
      <c r="JJB18" s="2"/>
      <c r="JJC18" s="2"/>
      <c r="JJD18" s="2"/>
      <c r="JJE18" s="2"/>
      <c r="JJF18" s="2"/>
      <c r="JJG18" s="2"/>
      <c r="JJH18" s="2"/>
      <c r="JJI18" s="2"/>
      <c r="JJJ18" s="2"/>
      <c r="JJK18" s="2"/>
      <c r="JJL18" s="2"/>
      <c r="JJM18" s="2"/>
      <c r="JJN18" s="2"/>
      <c r="JJO18" s="2"/>
      <c r="JJP18" s="2"/>
      <c r="JJQ18" s="2"/>
      <c r="JJR18" s="2"/>
      <c r="JJS18" s="2"/>
      <c r="JJT18" s="2"/>
      <c r="JJU18" s="2"/>
      <c r="JJV18" s="2"/>
      <c r="JJW18" s="2"/>
      <c r="JJX18" s="2"/>
      <c r="JJY18" s="2"/>
      <c r="JJZ18" s="2"/>
      <c r="JKA18" s="2"/>
      <c r="JKB18" s="2"/>
      <c r="JKC18" s="2"/>
      <c r="JKD18" s="2"/>
      <c r="JKE18" s="2"/>
      <c r="JKF18" s="2"/>
      <c r="JKG18" s="2"/>
      <c r="JKH18" s="2"/>
      <c r="JKI18" s="2"/>
      <c r="JKJ18" s="2"/>
      <c r="JKK18" s="2"/>
      <c r="JKL18" s="2"/>
      <c r="JKM18" s="2"/>
      <c r="JKN18" s="2"/>
      <c r="JKO18" s="2"/>
      <c r="JKP18" s="2"/>
      <c r="JKQ18" s="2"/>
      <c r="JKR18" s="2"/>
      <c r="JKS18" s="2"/>
      <c r="JKT18" s="2"/>
      <c r="JKU18" s="2"/>
      <c r="JKV18" s="2"/>
      <c r="JKW18" s="2"/>
      <c r="JKX18" s="2"/>
      <c r="JKY18" s="2"/>
      <c r="JKZ18" s="2"/>
      <c r="JLA18" s="2"/>
      <c r="JLB18" s="2"/>
      <c r="JLC18" s="2"/>
      <c r="JLD18" s="2"/>
      <c r="JLE18" s="2"/>
      <c r="JLF18" s="2"/>
      <c r="JLG18" s="2"/>
      <c r="JLH18" s="2"/>
      <c r="JLI18" s="2"/>
      <c r="JLJ18" s="2"/>
      <c r="JLK18" s="2"/>
      <c r="JLL18" s="2"/>
      <c r="JLM18" s="2"/>
      <c r="JLN18" s="2"/>
      <c r="JLO18" s="2"/>
      <c r="JLP18" s="2"/>
      <c r="JLQ18" s="2"/>
      <c r="JLR18" s="2"/>
      <c r="JLS18" s="2"/>
      <c r="JLT18" s="2"/>
      <c r="JLU18" s="2"/>
      <c r="JLV18" s="2"/>
      <c r="JLW18" s="2"/>
      <c r="JLX18" s="2"/>
      <c r="JLY18" s="2"/>
      <c r="JLZ18" s="2"/>
      <c r="JMA18" s="2"/>
      <c r="JMB18" s="2"/>
      <c r="JMC18" s="2"/>
      <c r="JMD18" s="2"/>
      <c r="JME18" s="2"/>
      <c r="JMF18" s="2"/>
      <c r="JMG18" s="2"/>
      <c r="JMH18" s="2"/>
      <c r="JMI18" s="2"/>
      <c r="JMJ18" s="2"/>
      <c r="JMK18" s="2"/>
      <c r="JML18" s="2"/>
      <c r="JMM18" s="2"/>
      <c r="JMN18" s="2"/>
      <c r="JMO18" s="2"/>
      <c r="JMP18" s="2"/>
      <c r="JMQ18" s="2"/>
      <c r="JMR18" s="2"/>
      <c r="JMS18" s="2"/>
      <c r="JMT18" s="2"/>
      <c r="JMU18" s="2"/>
      <c r="JMV18" s="2"/>
      <c r="JMW18" s="2"/>
      <c r="JMX18" s="2"/>
      <c r="JMY18" s="2"/>
      <c r="JMZ18" s="2"/>
      <c r="JNA18" s="2"/>
      <c r="JNB18" s="2"/>
      <c r="JNC18" s="2"/>
      <c r="JND18" s="2"/>
      <c r="JNE18" s="2"/>
      <c r="JNF18" s="2"/>
      <c r="JNG18" s="2"/>
      <c r="JNH18" s="2"/>
      <c r="JNI18" s="2"/>
      <c r="JNJ18" s="2"/>
      <c r="JNK18" s="2"/>
      <c r="JNL18" s="2"/>
      <c r="JNM18" s="2"/>
      <c r="JNN18" s="2"/>
      <c r="JNO18" s="2"/>
      <c r="JNP18" s="2"/>
      <c r="JNQ18" s="2"/>
      <c r="JNR18" s="2"/>
      <c r="JNS18" s="2"/>
      <c r="JNT18" s="2"/>
      <c r="JNU18" s="2"/>
      <c r="JNV18" s="2"/>
      <c r="JNW18" s="2"/>
      <c r="JNX18" s="2"/>
      <c r="JNY18" s="2"/>
      <c r="JNZ18" s="2"/>
      <c r="JOA18" s="2"/>
      <c r="JOB18" s="2"/>
      <c r="JOC18" s="2"/>
      <c r="JOD18" s="2"/>
      <c r="JOE18" s="2"/>
      <c r="JOF18" s="2"/>
      <c r="JOG18" s="2"/>
      <c r="JOH18" s="2"/>
      <c r="JOI18" s="2"/>
      <c r="JOJ18" s="2"/>
      <c r="JOK18" s="2"/>
      <c r="JOL18" s="2"/>
      <c r="JOM18" s="2"/>
      <c r="JON18" s="2"/>
      <c r="JOO18" s="2"/>
      <c r="JOP18" s="2"/>
      <c r="JOQ18" s="2"/>
      <c r="JOR18" s="2"/>
      <c r="JOS18" s="2"/>
      <c r="JOT18" s="2"/>
      <c r="JOU18" s="2"/>
      <c r="JOV18" s="2"/>
      <c r="JOW18" s="2"/>
      <c r="JOX18" s="2"/>
      <c r="JOY18" s="2"/>
      <c r="JOZ18" s="2"/>
      <c r="JPA18" s="2"/>
      <c r="JPB18" s="2"/>
      <c r="JPC18" s="2"/>
      <c r="JPD18" s="2"/>
      <c r="JPE18" s="2"/>
      <c r="JPF18" s="2"/>
      <c r="JPG18" s="2"/>
      <c r="JPH18" s="2"/>
      <c r="JPI18" s="2"/>
      <c r="JPJ18" s="2"/>
      <c r="JPK18" s="2"/>
      <c r="JPL18" s="2"/>
      <c r="JPM18" s="2"/>
      <c r="JPN18" s="2"/>
      <c r="JPO18" s="2"/>
      <c r="JPP18" s="2"/>
      <c r="JPQ18" s="2"/>
      <c r="JPR18" s="2"/>
      <c r="JPS18" s="2"/>
      <c r="JPT18" s="2"/>
      <c r="JPU18" s="2"/>
      <c r="JPV18" s="2"/>
      <c r="JPW18" s="2"/>
      <c r="JPX18" s="2"/>
      <c r="JPY18" s="2"/>
      <c r="JPZ18" s="2"/>
      <c r="JQA18" s="2"/>
      <c r="JQB18" s="2"/>
      <c r="JQC18" s="2"/>
      <c r="JQD18" s="2"/>
      <c r="JQE18" s="2"/>
      <c r="JQF18" s="2"/>
      <c r="JQG18" s="2"/>
      <c r="JQH18" s="2"/>
      <c r="JQI18" s="2"/>
      <c r="JQJ18" s="2"/>
      <c r="JQK18" s="2"/>
      <c r="JQL18" s="2"/>
      <c r="JQM18" s="2"/>
      <c r="JQN18" s="2"/>
      <c r="JQO18" s="2"/>
      <c r="JQP18" s="2"/>
      <c r="JQQ18" s="2"/>
      <c r="JQR18" s="2"/>
      <c r="JQS18" s="2"/>
      <c r="JQT18" s="2"/>
      <c r="JQU18" s="2"/>
      <c r="JQV18" s="2"/>
      <c r="JQW18" s="2"/>
      <c r="JQX18" s="2"/>
      <c r="JQY18" s="2"/>
      <c r="JQZ18" s="2"/>
      <c r="JRA18" s="2"/>
      <c r="JRB18" s="2"/>
      <c r="JRC18" s="2"/>
      <c r="JRD18" s="2"/>
      <c r="JRE18" s="2"/>
      <c r="JRF18" s="2"/>
      <c r="JRG18" s="2"/>
      <c r="JRH18" s="2"/>
      <c r="JRI18" s="2"/>
      <c r="JRJ18" s="2"/>
      <c r="JRK18" s="2"/>
      <c r="JRL18" s="2"/>
      <c r="JRM18" s="2"/>
      <c r="JRN18" s="2"/>
      <c r="JRO18" s="2"/>
      <c r="JRP18" s="2"/>
      <c r="JRQ18" s="2"/>
      <c r="JRR18" s="2"/>
      <c r="JRS18" s="2"/>
      <c r="JRT18" s="2"/>
      <c r="JRU18" s="2"/>
      <c r="JRV18" s="2"/>
      <c r="JRW18" s="2"/>
      <c r="JRX18" s="2"/>
      <c r="JRY18" s="2"/>
      <c r="JRZ18" s="2"/>
      <c r="JSA18" s="2"/>
      <c r="JSB18" s="2"/>
      <c r="JSC18" s="2"/>
      <c r="JSD18" s="2"/>
      <c r="JSE18" s="2"/>
      <c r="JSF18" s="2"/>
      <c r="JSG18" s="2"/>
      <c r="JSH18" s="2"/>
      <c r="JSI18" s="2"/>
      <c r="JSJ18" s="2"/>
      <c r="JSK18" s="2"/>
      <c r="JSL18" s="2"/>
      <c r="JSM18" s="2"/>
      <c r="JSN18" s="2"/>
      <c r="JSO18" s="2"/>
      <c r="JSP18" s="2"/>
      <c r="JSQ18" s="2"/>
      <c r="JSR18" s="2"/>
      <c r="JSS18" s="2"/>
      <c r="JST18" s="2"/>
      <c r="JSU18" s="2"/>
      <c r="JSV18" s="2"/>
      <c r="JSW18" s="2"/>
      <c r="JSX18" s="2"/>
      <c r="JSY18" s="2"/>
      <c r="JSZ18" s="2"/>
      <c r="JTA18" s="2"/>
      <c r="JTB18" s="2"/>
      <c r="JTC18" s="2"/>
      <c r="JTD18" s="2"/>
      <c r="JTE18" s="2"/>
      <c r="JTF18" s="2"/>
      <c r="JTG18" s="2"/>
      <c r="JTH18" s="2"/>
      <c r="JTI18" s="2"/>
      <c r="JTJ18" s="2"/>
      <c r="JTK18" s="2"/>
      <c r="JTL18" s="2"/>
      <c r="JTM18" s="2"/>
      <c r="JTN18" s="2"/>
      <c r="JTO18" s="2"/>
      <c r="JTP18" s="2"/>
      <c r="JTQ18" s="2"/>
      <c r="JTR18" s="2"/>
      <c r="JTS18" s="2"/>
      <c r="JTT18" s="2"/>
      <c r="JTU18" s="2"/>
      <c r="JTV18" s="2"/>
      <c r="JTW18" s="2"/>
      <c r="JTX18" s="2"/>
      <c r="JTY18" s="2"/>
      <c r="JTZ18" s="2"/>
      <c r="JUA18" s="2"/>
      <c r="JUB18" s="2"/>
      <c r="JUC18" s="2"/>
      <c r="JUD18" s="2"/>
      <c r="JUE18" s="2"/>
      <c r="JUF18" s="2"/>
      <c r="JUG18" s="2"/>
      <c r="JUH18" s="2"/>
      <c r="JUI18" s="2"/>
      <c r="JUJ18" s="2"/>
      <c r="JUK18" s="2"/>
      <c r="JUL18" s="2"/>
      <c r="JUM18" s="2"/>
      <c r="JUN18" s="2"/>
      <c r="JUO18" s="2"/>
      <c r="JUP18" s="2"/>
      <c r="JUQ18" s="2"/>
      <c r="JUR18" s="2"/>
      <c r="JUS18" s="2"/>
      <c r="JUT18" s="2"/>
      <c r="JUU18" s="2"/>
      <c r="JUV18" s="2"/>
      <c r="JUW18" s="2"/>
      <c r="JUX18" s="2"/>
      <c r="JUY18" s="2"/>
      <c r="JUZ18" s="2"/>
      <c r="JVA18" s="2"/>
      <c r="JVB18" s="2"/>
      <c r="JVC18" s="2"/>
      <c r="JVD18" s="2"/>
      <c r="JVE18" s="2"/>
      <c r="JVF18" s="2"/>
      <c r="JVG18" s="2"/>
      <c r="JVH18" s="2"/>
      <c r="JVI18" s="2"/>
      <c r="JVJ18" s="2"/>
      <c r="JVK18" s="2"/>
      <c r="JVL18" s="2"/>
      <c r="JVM18" s="2"/>
      <c r="JVN18" s="2"/>
      <c r="JVO18" s="2"/>
      <c r="JVP18" s="2"/>
      <c r="JVQ18" s="2"/>
      <c r="JVR18" s="2"/>
      <c r="JVS18" s="2"/>
      <c r="JVT18" s="2"/>
      <c r="JVU18" s="2"/>
      <c r="JVV18" s="2"/>
      <c r="JVW18" s="2"/>
      <c r="JVX18" s="2"/>
      <c r="JVY18" s="2"/>
      <c r="JVZ18" s="2"/>
      <c r="JWA18" s="2"/>
      <c r="JWB18" s="2"/>
      <c r="JWC18" s="2"/>
      <c r="JWD18" s="2"/>
      <c r="JWE18" s="2"/>
      <c r="JWF18" s="2"/>
      <c r="JWG18" s="2"/>
      <c r="JWH18" s="2"/>
      <c r="JWI18" s="2"/>
      <c r="JWJ18" s="2"/>
      <c r="JWK18" s="2"/>
      <c r="JWL18" s="2"/>
      <c r="JWM18" s="2"/>
      <c r="JWN18" s="2"/>
      <c r="JWO18" s="2"/>
      <c r="JWP18" s="2"/>
      <c r="JWQ18" s="2"/>
      <c r="JWR18" s="2"/>
      <c r="JWS18" s="2"/>
      <c r="JWT18" s="2"/>
      <c r="JWU18" s="2"/>
      <c r="JWV18" s="2"/>
      <c r="JWW18" s="2"/>
      <c r="JWX18" s="2"/>
      <c r="JWY18" s="2"/>
      <c r="JWZ18" s="2"/>
      <c r="JXA18" s="2"/>
      <c r="JXB18" s="2"/>
      <c r="JXC18" s="2"/>
      <c r="JXD18" s="2"/>
      <c r="JXE18" s="2"/>
      <c r="JXF18" s="2"/>
      <c r="JXG18" s="2"/>
      <c r="JXH18" s="2"/>
      <c r="JXI18" s="2"/>
      <c r="JXJ18" s="2"/>
      <c r="JXK18" s="2"/>
      <c r="JXL18" s="2"/>
      <c r="JXM18" s="2"/>
      <c r="JXN18" s="2"/>
      <c r="JXO18" s="2"/>
      <c r="JXP18" s="2"/>
      <c r="JXQ18" s="2"/>
      <c r="JXR18" s="2"/>
      <c r="JXS18" s="2"/>
      <c r="JXT18" s="2"/>
      <c r="JXU18" s="2"/>
      <c r="JXV18" s="2"/>
      <c r="JXW18" s="2"/>
      <c r="JXX18" s="2"/>
      <c r="JXY18" s="2"/>
      <c r="JXZ18" s="2"/>
      <c r="JYA18" s="2"/>
      <c r="JYB18" s="2"/>
      <c r="JYC18" s="2"/>
      <c r="JYD18" s="2"/>
      <c r="JYE18" s="2"/>
      <c r="JYF18" s="2"/>
      <c r="JYG18" s="2"/>
      <c r="JYH18" s="2"/>
      <c r="JYI18" s="2"/>
      <c r="JYJ18" s="2"/>
      <c r="JYK18" s="2"/>
      <c r="JYL18" s="2"/>
      <c r="JYM18" s="2"/>
      <c r="JYN18" s="2"/>
      <c r="JYO18" s="2"/>
      <c r="JYP18" s="2"/>
      <c r="JYQ18" s="2"/>
      <c r="JYR18" s="2"/>
      <c r="JYS18" s="2"/>
      <c r="JYT18" s="2"/>
      <c r="JYU18" s="2"/>
      <c r="JYV18" s="2"/>
      <c r="JYW18" s="2"/>
      <c r="JYX18" s="2"/>
      <c r="JYY18" s="2"/>
      <c r="JYZ18" s="2"/>
      <c r="JZA18" s="2"/>
      <c r="JZB18" s="2"/>
      <c r="JZC18" s="2"/>
      <c r="JZD18" s="2"/>
      <c r="JZE18" s="2"/>
      <c r="JZF18" s="2"/>
      <c r="JZG18" s="2"/>
      <c r="JZH18" s="2"/>
      <c r="JZI18" s="2"/>
      <c r="JZJ18" s="2"/>
      <c r="JZK18" s="2"/>
      <c r="JZL18" s="2"/>
      <c r="JZM18" s="2"/>
      <c r="JZN18" s="2"/>
      <c r="JZO18" s="2"/>
      <c r="JZP18" s="2"/>
      <c r="JZQ18" s="2"/>
      <c r="JZR18" s="2"/>
      <c r="JZS18" s="2"/>
      <c r="JZT18" s="2"/>
      <c r="JZU18" s="2"/>
      <c r="JZV18" s="2"/>
      <c r="JZW18" s="2"/>
      <c r="JZX18" s="2"/>
      <c r="JZY18" s="2"/>
      <c r="JZZ18" s="2"/>
      <c r="KAA18" s="2"/>
      <c r="KAB18" s="2"/>
      <c r="KAC18" s="2"/>
      <c r="KAD18" s="2"/>
      <c r="KAE18" s="2"/>
      <c r="KAF18" s="2"/>
      <c r="KAG18" s="2"/>
      <c r="KAH18" s="2"/>
      <c r="KAI18" s="2"/>
      <c r="KAJ18" s="2"/>
      <c r="KAK18" s="2"/>
      <c r="KAL18" s="2"/>
      <c r="KAM18" s="2"/>
      <c r="KAN18" s="2"/>
      <c r="KAO18" s="2"/>
      <c r="KAP18" s="2"/>
      <c r="KAQ18" s="2"/>
      <c r="KAR18" s="2"/>
      <c r="KAS18" s="2"/>
      <c r="KAT18" s="2"/>
      <c r="KAU18" s="2"/>
      <c r="KAV18" s="2"/>
      <c r="KAW18" s="2"/>
      <c r="KAX18" s="2"/>
      <c r="KAY18" s="2"/>
      <c r="KAZ18" s="2"/>
      <c r="KBA18" s="2"/>
      <c r="KBB18" s="2"/>
      <c r="KBC18" s="2"/>
      <c r="KBD18" s="2"/>
      <c r="KBE18" s="2"/>
      <c r="KBF18" s="2"/>
      <c r="KBG18" s="2"/>
      <c r="KBH18" s="2"/>
      <c r="KBI18" s="2"/>
      <c r="KBJ18" s="2"/>
      <c r="KBK18" s="2"/>
      <c r="KBL18" s="2"/>
      <c r="KBM18" s="2"/>
      <c r="KBN18" s="2"/>
      <c r="KBO18" s="2"/>
      <c r="KBP18" s="2"/>
      <c r="KBQ18" s="2"/>
      <c r="KBR18" s="2"/>
      <c r="KBS18" s="2"/>
      <c r="KBT18" s="2"/>
      <c r="KBU18" s="2"/>
      <c r="KBV18" s="2"/>
      <c r="KBW18" s="2"/>
      <c r="KBX18" s="2"/>
      <c r="KBY18" s="2"/>
      <c r="KBZ18" s="2"/>
      <c r="KCA18" s="2"/>
      <c r="KCB18" s="2"/>
      <c r="KCC18" s="2"/>
      <c r="KCD18" s="2"/>
      <c r="KCE18" s="2"/>
      <c r="KCF18" s="2"/>
      <c r="KCG18" s="2"/>
      <c r="KCH18" s="2"/>
      <c r="KCI18" s="2"/>
      <c r="KCJ18" s="2"/>
      <c r="KCK18" s="2"/>
      <c r="KCL18" s="2"/>
      <c r="KCM18" s="2"/>
      <c r="KCN18" s="2"/>
      <c r="KCO18" s="2"/>
      <c r="KCP18" s="2"/>
      <c r="KCQ18" s="2"/>
      <c r="KCR18" s="2"/>
      <c r="KCS18" s="2"/>
      <c r="KCT18" s="2"/>
      <c r="KCU18" s="2"/>
      <c r="KCV18" s="2"/>
      <c r="KCW18" s="2"/>
      <c r="KCX18" s="2"/>
      <c r="KCY18" s="2"/>
      <c r="KCZ18" s="2"/>
      <c r="KDA18" s="2"/>
      <c r="KDB18" s="2"/>
      <c r="KDC18" s="2"/>
      <c r="KDD18" s="2"/>
      <c r="KDE18" s="2"/>
      <c r="KDF18" s="2"/>
      <c r="KDG18" s="2"/>
      <c r="KDH18" s="2"/>
      <c r="KDI18" s="2"/>
      <c r="KDJ18" s="2"/>
      <c r="KDK18" s="2"/>
      <c r="KDL18" s="2"/>
      <c r="KDM18" s="2"/>
      <c r="KDN18" s="2"/>
      <c r="KDO18" s="2"/>
      <c r="KDP18" s="2"/>
      <c r="KDQ18" s="2"/>
      <c r="KDR18" s="2"/>
      <c r="KDS18" s="2"/>
      <c r="KDT18" s="2"/>
      <c r="KDU18" s="2"/>
      <c r="KDV18" s="2"/>
      <c r="KDW18" s="2"/>
      <c r="KDX18" s="2"/>
      <c r="KDY18" s="2"/>
      <c r="KDZ18" s="2"/>
      <c r="KEA18" s="2"/>
      <c r="KEB18" s="2"/>
      <c r="KEC18" s="2"/>
      <c r="KED18" s="2"/>
      <c r="KEE18" s="2"/>
      <c r="KEF18" s="2"/>
      <c r="KEG18" s="2"/>
      <c r="KEH18" s="2"/>
      <c r="KEI18" s="2"/>
      <c r="KEJ18" s="2"/>
      <c r="KEK18" s="2"/>
      <c r="KEL18" s="2"/>
      <c r="KEM18" s="2"/>
      <c r="KEN18" s="2"/>
      <c r="KEO18" s="2"/>
      <c r="KEP18" s="2"/>
      <c r="KEQ18" s="2"/>
      <c r="KER18" s="2"/>
      <c r="KES18" s="2"/>
      <c r="KET18" s="2"/>
      <c r="KEU18" s="2"/>
      <c r="KEV18" s="2"/>
      <c r="KEW18" s="2"/>
      <c r="KEX18" s="2"/>
      <c r="KEY18" s="2"/>
      <c r="KEZ18" s="2"/>
      <c r="KFA18" s="2"/>
      <c r="KFB18" s="2"/>
      <c r="KFC18" s="2"/>
      <c r="KFD18" s="2"/>
      <c r="KFE18" s="2"/>
      <c r="KFF18" s="2"/>
      <c r="KFG18" s="2"/>
      <c r="KFH18" s="2"/>
      <c r="KFI18" s="2"/>
      <c r="KFJ18" s="2"/>
      <c r="KFK18" s="2"/>
      <c r="KFL18" s="2"/>
      <c r="KFM18" s="2"/>
      <c r="KFN18" s="2"/>
      <c r="KFO18" s="2"/>
      <c r="KFP18" s="2"/>
      <c r="KFQ18" s="2"/>
      <c r="KFR18" s="2"/>
      <c r="KFS18" s="2"/>
      <c r="KFT18" s="2"/>
      <c r="KFU18" s="2"/>
      <c r="KFV18" s="2"/>
      <c r="KFW18" s="2"/>
      <c r="KFX18" s="2"/>
      <c r="KFY18" s="2"/>
      <c r="KFZ18" s="2"/>
      <c r="KGA18" s="2"/>
      <c r="KGB18" s="2"/>
      <c r="KGC18" s="2"/>
      <c r="KGD18" s="2"/>
      <c r="KGE18" s="2"/>
      <c r="KGF18" s="2"/>
      <c r="KGG18" s="2"/>
      <c r="KGH18" s="2"/>
      <c r="KGI18" s="2"/>
      <c r="KGJ18" s="2"/>
      <c r="KGK18" s="2"/>
      <c r="KGL18" s="2"/>
      <c r="KGM18" s="2"/>
      <c r="KGN18" s="2"/>
      <c r="KGO18" s="2"/>
      <c r="KGP18" s="2"/>
      <c r="KGQ18" s="2"/>
      <c r="KGR18" s="2"/>
      <c r="KGS18" s="2"/>
      <c r="KGT18" s="2"/>
      <c r="KGU18" s="2"/>
      <c r="KGV18" s="2"/>
      <c r="KGW18" s="2"/>
      <c r="KGX18" s="2"/>
      <c r="KGY18" s="2"/>
      <c r="KGZ18" s="2"/>
      <c r="KHA18" s="2"/>
      <c r="KHB18" s="2"/>
      <c r="KHC18" s="2"/>
      <c r="KHD18" s="2"/>
      <c r="KHE18" s="2"/>
      <c r="KHF18" s="2"/>
      <c r="KHG18" s="2"/>
      <c r="KHH18" s="2"/>
      <c r="KHI18" s="2"/>
      <c r="KHJ18" s="2"/>
      <c r="KHK18" s="2"/>
      <c r="KHL18" s="2"/>
      <c r="KHM18" s="2"/>
      <c r="KHN18" s="2"/>
      <c r="KHO18" s="2"/>
      <c r="KHP18" s="2"/>
      <c r="KHQ18" s="2"/>
      <c r="KHR18" s="2"/>
      <c r="KHS18" s="2"/>
      <c r="KHT18" s="2"/>
      <c r="KHU18" s="2"/>
      <c r="KHV18" s="2"/>
      <c r="KHW18" s="2"/>
      <c r="KHX18" s="2"/>
      <c r="KHY18" s="2"/>
      <c r="KHZ18" s="2"/>
      <c r="KIA18" s="2"/>
      <c r="KIB18" s="2"/>
      <c r="KIC18" s="2"/>
      <c r="KID18" s="2"/>
      <c r="KIE18" s="2"/>
      <c r="KIF18" s="2"/>
      <c r="KIG18" s="2"/>
      <c r="KIH18" s="2"/>
      <c r="KII18" s="2"/>
      <c r="KIJ18" s="2"/>
      <c r="KIK18" s="2"/>
      <c r="KIL18" s="2"/>
      <c r="KIM18" s="2"/>
      <c r="KIN18" s="2"/>
      <c r="KIO18" s="2"/>
      <c r="KIP18" s="2"/>
      <c r="KIQ18" s="2"/>
      <c r="KIR18" s="2"/>
      <c r="KIS18" s="2"/>
      <c r="KIT18" s="2"/>
      <c r="KIU18" s="2"/>
      <c r="KIV18" s="2"/>
      <c r="KIW18" s="2"/>
      <c r="KIX18" s="2"/>
      <c r="KIY18" s="2"/>
      <c r="KIZ18" s="2"/>
      <c r="KJA18" s="2"/>
      <c r="KJB18" s="2"/>
      <c r="KJC18" s="2"/>
      <c r="KJD18" s="2"/>
      <c r="KJE18" s="2"/>
      <c r="KJF18" s="2"/>
      <c r="KJG18" s="2"/>
      <c r="KJH18" s="2"/>
      <c r="KJI18" s="2"/>
      <c r="KJJ18" s="2"/>
      <c r="KJK18" s="2"/>
      <c r="KJL18" s="2"/>
      <c r="KJM18" s="2"/>
      <c r="KJN18" s="2"/>
      <c r="KJO18" s="2"/>
      <c r="KJP18" s="2"/>
      <c r="KJQ18" s="2"/>
      <c r="KJR18" s="2"/>
      <c r="KJS18" s="2"/>
      <c r="KJT18" s="2"/>
      <c r="KJU18" s="2"/>
      <c r="KJV18" s="2"/>
      <c r="KJW18" s="2"/>
      <c r="KJX18" s="2"/>
      <c r="KJY18" s="2"/>
      <c r="KJZ18" s="2"/>
      <c r="KKA18" s="2"/>
      <c r="KKB18" s="2"/>
      <c r="KKC18" s="2"/>
      <c r="KKD18" s="2"/>
      <c r="KKE18" s="2"/>
      <c r="KKF18" s="2"/>
      <c r="KKG18" s="2"/>
      <c r="KKH18" s="2"/>
      <c r="KKI18" s="2"/>
      <c r="KKJ18" s="2"/>
      <c r="KKK18" s="2"/>
      <c r="KKL18" s="2"/>
      <c r="KKM18" s="2"/>
      <c r="KKN18" s="2"/>
      <c r="KKO18" s="2"/>
      <c r="KKP18" s="2"/>
      <c r="KKQ18" s="2"/>
      <c r="KKR18" s="2"/>
      <c r="KKS18" s="2"/>
      <c r="KKT18" s="2"/>
      <c r="KKU18" s="2"/>
      <c r="KKV18" s="2"/>
      <c r="KKW18" s="2"/>
      <c r="KKX18" s="2"/>
      <c r="KKY18" s="2"/>
      <c r="KKZ18" s="2"/>
      <c r="KLA18" s="2"/>
      <c r="KLB18" s="2"/>
      <c r="KLC18" s="2"/>
      <c r="KLD18" s="2"/>
      <c r="KLE18" s="2"/>
      <c r="KLF18" s="2"/>
      <c r="KLG18" s="2"/>
      <c r="KLH18" s="2"/>
      <c r="KLI18" s="2"/>
      <c r="KLJ18" s="2"/>
      <c r="KLK18" s="2"/>
      <c r="KLL18" s="2"/>
      <c r="KLM18" s="2"/>
      <c r="KLN18" s="2"/>
      <c r="KLO18" s="2"/>
      <c r="KLP18" s="2"/>
      <c r="KLQ18" s="2"/>
      <c r="KLR18" s="2"/>
      <c r="KLS18" s="2"/>
      <c r="KLT18" s="2"/>
      <c r="KLU18" s="2"/>
      <c r="KLV18" s="2"/>
      <c r="KLW18" s="2"/>
      <c r="KLX18" s="2"/>
      <c r="KLY18" s="2"/>
      <c r="KLZ18" s="2"/>
      <c r="KMA18" s="2"/>
      <c r="KMB18" s="2"/>
      <c r="KMC18" s="2"/>
      <c r="KMD18" s="2"/>
      <c r="KME18" s="2"/>
      <c r="KMF18" s="2"/>
      <c r="KMG18" s="2"/>
      <c r="KMH18" s="2"/>
      <c r="KMI18" s="2"/>
      <c r="KMJ18" s="2"/>
      <c r="KMK18" s="2"/>
      <c r="KML18" s="2"/>
      <c r="KMM18" s="2"/>
      <c r="KMN18" s="2"/>
      <c r="KMO18" s="2"/>
      <c r="KMP18" s="2"/>
      <c r="KMQ18" s="2"/>
      <c r="KMR18" s="2"/>
      <c r="KMS18" s="2"/>
      <c r="KMT18" s="2"/>
      <c r="KMU18" s="2"/>
      <c r="KMV18" s="2"/>
      <c r="KMW18" s="2"/>
      <c r="KMX18" s="2"/>
      <c r="KMY18" s="2"/>
      <c r="KMZ18" s="2"/>
      <c r="KNA18" s="2"/>
      <c r="KNB18" s="2"/>
      <c r="KNC18" s="2"/>
      <c r="KND18" s="2"/>
      <c r="KNE18" s="2"/>
      <c r="KNF18" s="2"/>
      <c r="KNG18" s="2"/>
      <c r="KNH18" s="2"/>
      <c r="KNI18" s="2"/>
      <c r="KNJ18" s="2"/>
      <c r="KNK18" s="2"/>
      <c r="KNL18" s="2"/>
      <c r="KNM18" s="2"/>
      <c r="KNN18" s="2"/>
      <c r="KNO18" s="2"/>
      <c r="KNP18" s="2"/>
      <c r="KNQ18" s="2"/>
      <c r="KNR18" s="2"/>
      <c r="KNS18" s="2"/>
      <c r="KNT18" s="2"/>
      <c r="KNU18" s="2"/>
      <c r="KNV18" s="2"/>
      <c r="KNW18" s="2"/>
      <c r="KNX18" s="2"/>
      <c r="KNY18" s="2"/>
      <c r="KNZ18" s="2"/>
      <c r="KOA18" s="2"/>
      <c r="KOB18" s="2"/>
      <c r="KOC18" s="2"/>
      <c r="KOD18" s="2"/>
      <c r="KOE18" s="2"/>
      <c r="KOF18" s="2"/>
      <c r="KOG18" s="2"/>
      <c r="KOH18" s="2"/>
      <c r="KOI18" s="2"/>
      <c r="KOJ18" s="2"/>
      <c r="KOK18" s="2"/>
      <c r="KOL18" s="2"/>
      <c r="KOM18" s="2"/>
      <c r="KON18" s="2"/>
      <c r="KOO18" s="2"/>
      <c r="KOP18" s="2"/>
      <c r="KOQ18" s="2"/>
      <c r="KOR18" s="2"/>
      <c r="KOS18" s="2"/>
      <c r="KOT18" s="2"/>
      <c r="KOU18" s="2"/>
      <c r="KOV18" s="2"/>
      <c r="KOW18" s="2"/>
      <c r="KOX18" s="2"/>
      <c r="KOY18" s="2"/>
      <c r="KOZ18" s="2"/>
      <c r="KPA18" s="2"/>
      <c r="KPB18" s="2"/>
      <c r="KPC18" s="2"/>
      <c r="KPD18" s="2"/>
      <c r="KPE18" s="2"/>
      <c r="KPF18" s="2"/>
      <c r="KPG18" s="2"/>
      <c r="KPH18" s="2"/>
      <c r="KPI18" s="2"/>
      <c r="KPJ18" s="2"/>
      <c r="KPK18" s="2"/>
      <c r="KPL18" s="2"/>
      <c r="KPM18" s="2"/>
      <c r="KPN18" s="2"/>
      <c r="KPO18" s="2"/>
      <c r="KPP18" s="2"/>
      <c r="KPQ18" s="2"/>
      <c r="KPR18" s="2"/>
      <c r="KPS18" s="2"/>
      <c r="KPT18" s="2"/>
      <c r="KPU18" s="2"/>
      <c r="KPV18" s="2"/>
      <c r="KPW18" s="2"/>
      <c r="KPX18" s="2"/>
      <c r="KPY18" s="2"/>
      <c r="KPZ18" s="2"/>
      <c r="KQA18" s="2"/>
      <c r="KQB18" s="2"/>
      <c r="KQC18" s="2"/>
      <c r="KQD18" s="2"/>
      <c r="KQE18" s="2"/>
      <c r="KQF18" s="2"/>
      <c r="KQG18" s="2"/>
      <c r="KQH18" s="2"/>
      <c r="KQI18" s="2"/>
      <c r="KQJ18" s="2"/>
      <c r="KQK18" s="2"/>
      <c r="KQL18" s="2"/>
      <c r="KQM18" s="2"/>
      <c r="KQN18" s="2"/>
      <c r="KQO18" s="2"/>
      <c r="KQP18" s="2"/>
      <c r="KQQ18" s="2"/>
      <c r="KQR18" s="2"/>
      <c r="KQS18" s="2"/>
      <c r="KQT18" s="2"/>
      <c r="KQU18" s="2"/>
      <c r="KQV18" s="2"/>
      <c r="KQW18" s="2"/>
      <c r="KQX18" s="2"/>
      <c r="KQY18" s="2"/>
      <c r="KQZ18" s="2"/>
      <c r="KRA18" s="2"/>
      <c r="KRB18" s="2"/>
      <c r="KRC18" s="2"/>
      <c r="KRD18" s="2"/>
      <c r="KRE18" s="2"/>
      <c r="KRF18" s="2"/>
      <c r="KRG18" s="2"/>
      <c r="KRH18" s="2"/>
      <c r="KRI18" s="2"/>
      <c r="KRJ18" s="2"/>
      <c r="KRK18" s="2"/>
      <c r="KRL18" s="2"/>
      <c r="KRM18" s="2"/>
      <c r="KRN18" s="2"/>
      <c r="KRO18" s="2"/>
      <c r="KRP18" s="2"/>
      <c r="KRQ18" s="2"/>
      <c r="KRR18" s="2"/>
      <c r="KRS18" s="2"/>
      <c r="KRT18" s="2"/>
      <c r="KRU18" s="2"/>
      <c r="KRV18" s="2"/>
      <c r="KRW18" s="2"/>
      <c r="KRX18" s="2"/>
      <c r="KRY18" s="2"/>
      <c r="KRZ18" s="2"/>
      <c r="KSA18" s="2"/>
      <c r="KSB18" s="2"/>
      <c r="KSC18" s="2"/>
      <c r="KSD18" s="2"/>
      <c r="KSE18" s="2"/>
      <c r="KSF18" s="2"/>
      <c r="KSG18" s="2"/>
      <c r="KSH18" s="2"/>
      <c r="KSI18" s="2"/>
      <c r="KSJ18" s="2"/>
      <c r="KSK18" s="2"/>
      <c r="KSL18" s="2"/>
      <c r="KSM18" s="2"/>
      <c r="KSN18" s="2"/>
      <c r="KSO18" s="2"/>
      <c r="KSP18" s="2"/>
      <c r="KSQ18" s="2"/>
      <c r="KSR18" s="2"/>
      <c r="KSS18" s="2"/>
      <c r="KST18" s="2"/>
      <c r="KSU18" s="2"/>
      <c r="KSV18" s="2"/>
      <c r="KSW18" s="2"/>
      <c r="KSX18" s="2"/>
      <c r="KSY18" s="2"/>
      <c r="KSZ18" s="2"/>
      <c r="KTA18" s="2"/>
      <c r="KTB18" s="2"/>
      <c r="KTC18" s="2"/>
      <c r="KTD18" s="2"/>
      <c r="KTE18" s="2"/>
      <c r="KTF18" s="2"/>
      <c r="KTG18" s="2"/>
      <c r="KTH18" s="2"/>
      <c r="KTI18" s="2"/>
      <c r="KTJ18" s="2"/>
      <c r="KTK18" s="2"/>
      <c r="KTL18" s="2"/>
      <c r="KTM18" s="2"/>
      <c r="KTN18" s="2"/>
      <c r="KTO18" s="2"/>
      <c r="KTP18" s="2"/>
      <c r="KTQ18" s="2"/>
      <c r="KTR18" s="2"/>
      <c r="KTS18" s="2"/>
      <c r="KTT18" s="2"/>
      <c r="KTU18" s="2"/>
      <c r="KTV18" s="2"/>
      <c r="KTW18" s="2"/>
      <c r="KTX18" s="2"/>
      <c r="KTY18" s="2"/>
      <c r="KTZ18" s="2"/>
      <c r="KUA18" s="2"/>
      <c r="KUB18" s="2"/>
      <c r="KUC18" s="2"/>
      <c r="KUD18" s="2"/>
      <c r="KUE18" s="2"/>
      <c r="KUF18" s="2"/>
      <c r="KUG18" s="2"/>
      <c r="KUH18" s="2"/>
      <c r="KUI18" s="2"/>
      <c r="KUJ18" s="2"/>
      <c r="KUK18" s="2"/>
      <c r="KUL18" s="2"/>
      <c r="KUM18" s="2"/>
      <c r="KUN18" s="2"/>
      <c r="KUO18" s="2"/>
      <c r="KUP18" s="2"/>
      <c r="KUQ18" s="2"/>
      <c r="KUR18" s="2"/>
      <c r="KUS18" s="2"/>
      <c r="KUT18" s="2"/>
      <c r="KUU18" s="2"/>
      <c r="KUV18" s="2"/>
      <c r="KUW18" s="2"/>
      <c r="KUX18" s="2"/>
      <c r="KUY18" s="2"/>
      <c r="KUZ18" s="2"/>
      <c r="KVA18" s="2"/>
      <c r="KVB18" s="2"/>
      <c r="KVC18" s="2"/>
      <c r="KVD18" s="2"/>
      <c r="KVE18" s="2"/>
      <c r="KVF18" s="2"/>
      <c r="KVG18" s="2"/>
      <c r="KVH18" s="2"/>
      <c r="KVI18" s="2"/>
      <c r="KVJ18" s="2"/>
      <c r="KVK18" s="2"/>
      <c r="KVL18" s="2"/>
      <c r="KVM18" s="2"/>
      <c r="KVN18" s="2"/>
      <c r="KVO18" s="2"/>
      <c r="KVP18" s="2"/>
      <c r="KVQ18" s="2"/>
      <c r="KVR18" s="2"/>
      <c r="KVS18" s="2"/>
      <c r="KVT18" s="2"/>
      <c r="KVU18" s="2"/>
      <c r="KVV18" s="2"/>
      <c r="KVW18" s="2"/>
      <c r="KVX18" s="2"/>
      <c r="KVY18" s="2"/>
      <c r="KVZ18" s="2"/>
      <c r="KWA18" s="2"/>
      <c r="KWB18" s="2"/>
      <c r="KWC18" s="2"/>
      <c r="KWD18" s="2"/>
      <c r="KWE18" s="2"/>
      <c r="KWF18" s="2"/>
      <c r="KWG18" s="2"/>
      <c r="KWH18" s="2"/>
      <c r="KWI18" s="2"/>
      <c r="KWJ18" s="2"/>
      <c r="KWK18" s="2"/>
      <c r="KWL18" s="2"/>
      <c r="KWM18" s="2"/>
      <c r="KWN18" s="2"/>
      <c r="KWO18" s="2"/>
      <c r="KWP18" s="2"/>
      <c r="KWQ18" s="2"/>
      <c r="KWR18" s="2"/>
      <c r="KWS18" s="2"/>
      <c r="KWT18" s="2"/>
      <c r="KWU18" s="2"/>
      <c r="KWV18" s="2"/>
      <c r="KWW18" s="2"/>
      <c r="KWX18" s="2"/>
      <c r="KWY18" s="2"/>
      <c r="KWZ18" s="2"/>
      <c r="KXA18" s="2"/>
      <c r="KXB18" s="2"/>
      <c r="KXC18" s="2"/>
      <c r="KXD18" s="2"/>
      <c r="KXE18" s="2"/>
      <c r="KXF18" s="2"/>
      <c r="KXG18" s="2"/>
      <c r="KXH18" s="2"/>
      <c r="KXI18" s="2"/>
      <c r="KXJ18" s="2"/>
      <c r="KXK18" s="2"/>
      <c r="KXL18" s="2"/>
      <c r="KXM18" s="2"/>
      <c r="KXN18" s="2"/>
      <c r="KXO18" s="2"/>
      <c r="KXP18" s="2"/>
      <c r="KXQ18" s="2"/>
      <c r="KXR18" s="2"/>
      <c r="KXS18" s="2"/>
      <c r="KXT18" s="2"/>
      <c r="KXU18" s="2"/>
      <c r="KXV18" s="2"/>
      <c r="KXW18" s="2"/>
      <c r="KXX18" s="2"/>
      <c r="KXY18" s="2"/>
      <c r="KXZ18" s="2"/>
      <c r="KYA18" s="2"/>
      <c r="KYB18" s="2"/>
      <c r="KYC18" s="2"/>
      <c r="KYD18" s="2"/>
      <c r="KYE18" s="2"/>
      <c r="KYF18" s="2"/>
      <c r="KYG18" s="2"/>
      <c r="KYH18" s="2"/>
      <c r="KYI18" s="2"/>
      <c r="KYJ18" s="2"/>
      <c r="KYK18" s="2"/>
      <c r="KYL18" s="2"/>
      <c r="KYM18" s="2"/>
      <c r="KYN18" s="2"/>
      <c r="KYO18" s="2"/>
      <c r="KYP18" s="2"/>
      <c r="KYQ18" s="2"/>
      <c r="KYR18" s="2"/>
      <c r="KYS18" s="2"/>
      <c r="KYT18" s="2"/>
      <c r="KYU18" s="2"/>
      <c r="KYV18" s="2"/>
      <c r="KYW18" s="2"/>
      <c r="KYX18" s="2"/>
      <c r="KYY18" s="2"/>
      <c r="KYZ18" s="2"/>
      <c r="KZA18" s="2"/>
      <c r="KZB18" s="2"/>
      <c r="KZC18" s="2"/>
      <c r="KZD18" s="2"/>
      <c r="KZE18" s="2"/>
      <c r="KZF18" s="2"/>
      <c r="KZG18" s="2"/>
      <c r="KZH18" s="2"/>
      <c r="KZI18" s="2"/>
      <c r="KZJ18" s="2"/>
      <c r="KZK18" s="2"/>
      <c r="KZL18" s="2"/>
      <c r="KZM18" s="2"/>
      <c r="KZN18" s="2"/>
      <c r="KZO18" s="2"/>
      <c r="KZP18" s="2"/>
      <c r="KZQ18" s="2"/>
      <c r="KZR18" s="2"/>
      <c r="KZS18" s="2"/>
      <c r="KZT18" s="2"/>
      <c r="KZU18" s="2"/>
      <c r="KZV18" s="2"/>
      <c r="KZW18" s="2"/>
      <c r="KZX18" s="2"/>
      <c r="KZY18" s="2"/>
      <c r="KZZ18" s="2"/>
      <c r="LAA18" s="2"/>
      <c r="LAB18" s="2"/>
      <c r="LAC18" s="2"/>
      <c r="LAD18" s="2"/>
      <c r="LAE18" s="2"/>
      <c r="LAF18" s="2"/>
      <c r="LAG18" s="2"/>
      <c r="LAH18" s="2"/>
      <c r="LAI18" s="2"/>
      <c r="LAJ18" s="2"/>
      <c r="LAK18" s="2"/>
      <c r="LAL18" s="2"/>
      <c r="LAM18" s="2"/>
      <c r="LAN18" s="2"/>
      <c r="LAO18" s="2"/>
      <c r="LAP18" s="2"/>
      <c r="LAQ18" s="2"/>
      <c r="LAR18" s="2"/>
      <c r="LAS18" s="2"/>
      <c r="LAT18" s="2"/>
      <c r="LAU18" s="2"/>
      <c r="LAV18" s="2"/>
      <c r="LAW18" s="2"/>
      <c r="LAX18" s="2"/>
      <c r="LAY18" s="2"/>
      <c r="LAZ18" s="2"/>
      <c r="LBA18" s="2"/>
      <c r="LBB18" s="2"/>
      <c r="LBC18" s="2"/>
      <c r="LBD18" s="2"/>
      <c r="LBE18" s="2"/>
      <c r="LBF18" s="2"/>
      <c r="LBG18" s="2"/>
      <c r="LBH18" s="2"/>
      <c r="LBI18" s="2"/>
      <c r="LBJ18" s="2"/>
      <c r="LBK18" s="2"/>
      <c r="LBL18" s="2"/>
      <c r="LBM18" s="2"/>
      <c r="LBN18" s="2"/>
      <c r="LBO18" s="2"/>
      <c r="LBP18" s="2"/>
      <c r="LBQ18" s="2"/>
      <c r="LBR18" s="2"/>
      <c r="LBS18" s="2"/>
      <c r="LBT18" s="2"/>
      <c r="LBU18" s="2"/>
      <c r="LBV18" s="2"/>
      <c r="LBW18" s="2"/>
      <c r="LBX18" s="2"/>
      <c r="LBY18" s="2"/>
      <c r="LBZ18" s="2"/>
      <c r="LCA18" s="2"/>
      <c r="LCB18" s="2"/>
      <c r="LCC18" s="2"/>
      <c r="LCD18" s="2"/>
      <c r="LCE18" s="2"/>
      <c r="LCF18" s="2"/>
      <c r="LCG18" s="2"/>
      <c r="LCH18" s="2"/>
      <c r="LCI18" s="2"/>
      <c r="LCJ18" s="2"/>
      <c r="LCK18" s="2"/>
      <c r="LCL18" s="2"/>
      <c r="LCM18" s="2"/>
      <c r="LCN18" s="2"/>
      <c r="LCO18" s="2"/>
      <c r="LCP18" s="2"/>
      <c r="LCQ18" s="2"/>
      <c r="LCR18" s="2"/>
      <c r="LCS18" s="2"/>
      <c r="LCT18" s="2"/>
      <c r="LCU18" s="2"/>
      <c r="LCV18" s="2"/>
      <c r="LCW18" s="2"/>
      <c r="LCX18" s="2"/>
      <c r="LCY18" s="2"/>
      <c r="LCZ18" s="2"/>
      <c r="LDA18" s="2"/>
      <c r="LDB18" s="2"/>
      <c r="LDC18" s="2"/>
      <c r="LDD18" s="2"/>
      <c r="LDE18" s="2"/>
      <c r="LDF18" s="2"/>
      <c r="LDG18" s="2"/>
      <c r="LDH18" s="2"/>
      <c r="LDI18" s="2"/>
      <c r="LDJ18" s="2"/>
      <c r="LDK18" s="2"/>
      <c r="LDL18" s="2"/>
      <c r="LDM18" s="2"/>
      <c r="LDN18" s="2"/>
      <c r="LDO18" s="2"/>
      <c r="LDP18" s="2"/>
      <c r="LDQ18" s="2"/>
      <c r="LDR18" s="2"/>
      <c r="LDS18" s="2"/>
      <c r="LDT18" s="2"/>
      <c r="LDU18" s="2"/>
      <c r="LDV18" s="2"/>
      <c r="LDW18" s="2"/>
      <c r="LDX18" s="2"/>
      <c r="LDY18" s="2"/>
      <c r="LDZ18" s="2"/>
      <c r="LEA18" s="2"/>
      <c r="LEB18" s="2"/>
      <c r="LEC18" s="2"/>
      <c r="LED18" s="2"/>
      <c r="LEE18" s="2"/>
      <c r="LEF18" s="2"/>
      <c r="LEG18" s="2"/>
      <c r="LEH18" s="2"/>
      <c r="LEI18" s="2"/>
      <c r="LEJ18" s="2"/>
      <c r="LEK18" s="2"/>
      <c r="LEL18" s="2"/>
      <c r="LEM18" s="2"/>
      <c r="LEN18" s="2"/>
      <c r="LEO18" s="2"/>
      <c r="LEP18" s="2"/>
      <c r="LEQ18" s="2"/>
      <c r="LER18" s="2"/>
      <c r="LES18" s="2"/>
      <c r="LET18" s="2"/>
      <c r="LEU18" s="2"/>
      <c r="LEV18" s="2"/>
      <c r="LEW18" s="2"/>
      <c r="LEX18" s="2"/>
      <c r="LEY18" s="2"/>
      <c r="LEZ18" s="2"/>
      <c r="LFA18" s="2"/>
      <c r="LFB18" s="2"/>
      <c r="LFC18" s="2"/>
      <c r="LFD18" s="2"/>
      <c r="LFE18" s="2"/>
      <c r="LFF18" s="2"/>
      <c r="LFG18" s="2"/>
      <c r="LFH18" s="2"/>
      <c r="LFI18" s="2"/>
      <c r="LFJ18" s="2"/>
      <c r="LFK18" s="2"/>
      <c r="LFL18" s="2"/>
      <c r="LFM18" s="2"/>
      <c r="LFN18" s="2"/>
      <c r="LFO18" s="2"/>
      <c r="LFP18" s="2"/>
      <c r="LFQ18" s="2"/>
      <c r="LFR18" s="2"/>
      <c r="LFS18" s="2"/>
      <c r="LFT18" s="2"/>
      <c r="LFU18" s="2"/>
      <c r="LFV18" s="2"/>
      <c r="LFW18" s="2"/>
      <c r="LFX18" s="2"/>
      <c r="LFY18" s="2"/>
      <c r="LFZ18" s="2"/>
      <c r="LGA18" s="2"/>
      <c r="LGB18" s="2"/>
      <c r="LGC18" s="2"/>
      <c r="LGD18" s="2"/>
      <c r="LGE18" s="2"/>
      <c r="LGF18" s="2"/>
      <c r="LGG18" s="2"/>
      <c r="LGH18" s="2"/>
      <c r="LGI18" s="2"/>
      <c r="LGJ18" s="2"/>
      <c r="LGK18" s="2"/>
      <c r="LGL18" s="2"/>
      <c r="LGM18" s="2"/>
      <c r="LGN18" s="2"/>
      <c r="LGO18" s="2"/>
      <c r="LGP18" s="2"/>
      <c r="LGQ18" s="2"/>
      <c r="LGR18" s="2"/>
      <c r="LGS18" s="2"/>
      <c r="LGT18" s="2"/>
      <c r="LGU18" s="2"/>
      <c r="LGV18" s="2"/>
      <c r="LGW18" s="2"/>
      <c r="LGX18" s="2"/>
      <c r="LGY18" s="2"/>
      <c r="LGZ18" s="2"/>
      <c r="LHA18" s="2"/>
      <c r="LHB18" s="2"/>
      <c r="LHC18" s="2"/>
      <c r="LHD18" s="2"/>
      <c r="LHE18" s="2"/>
      <c r="LHF18" s="2"/>
      <c r="LHG18" s="2"/>
      <c r="LHH18" s="2"/>
      <c r="LHI18" s="2"/>
      <c r="LHJ18" s="2"/>
      <c r="LHK18" s="2"/>
      <c r="LHL18" s="2"/>
      <c r="LHM18" s="2"/>
      <c r="LHN18" s="2"/>
      <c r="LHO18" s="2"/>
      <c r="LHP18" s="2"/>
      <c r="LHQ18" s="2"/>
      <c r="LHR18" s="2"/>
      <c r="LHS18" s="2"/>
      <c r="LHT18" s="2"/>
      <c r="LHU18" s="2"/>
      <c r="LHV18" s="2"/>
      <c r="LHW18" s="2"/>
      <c r="LHX18" s="2"/>
      <c r="LHY18" s="2"/>
      <c r="LHZ18" s="2"/>
      <c r="LIA18" s="2"/>
      <c r="LIB18" s="2"/>
      <c r="LIC18" s="2"/>
      <c r="LID18" s="2"/>
      <c r="LIE18" s="2"/>
      <c r="LIF18" s="2"/>
      <c r="LIG18" s="2"/>
      <c r="LIH18" s="2"/>
      <c r="LII18" s="2"/>
      <c r="LIJ18" s="2"/>
      <c r="LIK18" s="2"/>
      <c r="LIL18" s="2"/>
      <c r="LIM18" s="2"/>
      <c r="LIN18" s="2"/>
      <c r="LIO18" s="2"/>
      <c r="LIP18" s="2"/>
      <c r="LIQ18" s="2"/>
      <c r="LIR18" s="2"/>
      <c r="LIS18" s="2"/>
      <c r="LIT18" s="2"/>
      <c r="LIU18" s="2"/>
      <c r="LIV18" s="2"/>
      <c r="LIW18" s="2"/>
      <c r="LIX18" s="2"/>
      <c r="LIY18" s="2"/>
      <c r="LIZ18" s="2"/>
      <c r="LJA18" s="2"/>
      <c r="LJB18" s="2"/>
      <c r="LJC18" s="2"/>
      <c r="LJD18" s="2"/>
      <c r="LJE18" s="2"/>
      <c r="LJF18" s="2"/>
      <c r="LJG18" s="2"/>
      <c r="LJH18" s="2"/>
      <c r="LJI18" s="2"/>
      <c r="LJJ18" s="2"/>
      <c r="LJK18" s="2"/>
      <c r="LJL18" s="2"/>
      <c r="LJM18" s="2"/>
      <c r="LJN18" s="2"/>
      <c r="LJO18" s="2"/>
      <c r="LJP18" s="2"/>
      <c r="LJQ18" s="2"/>
      <c r="LJR18" s="2"/>
      <c r="LJS18" s="2"/>
      <c r="LJT18" s="2"/>
      <c r="LJU18" s="2"/>
      <c r="LJV18" s="2"/>
      <c r="LJW18" s="2"/>
      <c r="LJX18" s="2"/>
      <c r="LJY18" s="2"/>
      <c r="LJZ18" s="2"/>
      <c r="LKA18" s="2"/>
      <c r="LKB18" s="2"/>
      <c r="LKC18" s="2"/>
      <c r="LKD18" s="2"/>
      <c r="LKE18" s="2"/>
      <c r="LKF18" s="2"/>
      <c r="LKG18" s="2"/>
      <c r="LKH18" s="2"/>
      <c r="LKI18" s="2"/>
      <c r="LKJ18" s="2"/>
      <c r="LKK18" s="2"/>
      <c r="LKL18" s="2"/>
      <c r="LKM18" s="2"/>
      <c r="LKN18" s="2"/>
      <c r="LKO18" s="2"/>
      <c r="LKP18" s="2"/>
      <c r="LKQ18" s="2"/>
      <c r="LKR18" s="2"/>
      <c r="LKS18" s="2"/>
      <c r="LKT18" s="2"/>
      <c r="LKU18" s="2"/>
      <c r="LKV18" s="2"/>
      <c r="LKW18" s="2"/>
      <c r="LKX18" s="2"/>
      <c r="LKY18" s="2"/>
      <c r="LKZ18" s="2"/>
      <c r="LLA18" s="2"/>
      <c r="LLB18" s="2"/>
      <c r="LLC18" s="2"/>
      <c r="LLD18" s="2"/>
      <c r="LLE18" s="2"/>
      <c r="LLF18" s="2"/>
      <c r="LLG18" s="2"/>
      <c r="LLH18" s="2"/>
      <c r="LLI18" s="2"/>
      <c r="LLJ18" s="2"/>
      <c r="LLK18" s="2"/>
      <c r="LLL18" s="2"/>
      <c r="LLM18" s="2"/>
      <c r="LLN18" s="2"/>
      <c r="LLO18" s="2"/>
      <c r="LLP18" s="2"/>
      <c r="LLQ18" s="2"/>
      <c r="LLR18" s="2"/>
      <c r="LLS18" s="2"/>
      <c r="LLT18" s="2"/>
      <c r="LLU18" s="2"/>
      <c r="LLV18" s="2"/>
      <c r="LLW18" s="2"/>
      <c r="LLX18" s="2"/>
      <c r="LLY18" s="2"/>
      <c r="LLZ18" s="2"/>
      <c r="LMA18" s="2"/>
      <c r="LMB18" s="2"/>
      <c r="LMC18" s="2"/>
      <c r="LMD18" s="2"/>
      <c r="LME18" s="2"/>
      <c r="LMF18" s="2"/>
      <c r="LMG18" s="2"/>
      <c r="LMH18" s="2"/>
      <c r="LMI18" s="2"/>
      <c r="LMJ18" s="2"/>
      <c r="LMK18" s="2"/>
      <c r="LML18" s="2"/>
      <c r="LMM18" s="2"/>
      <c r="LMN18" s="2"/>
      <c r="LMO18" s="2"/>
      <c r="LMP18" s="2"/>
      <c r="LMQ18" s="2"/>
      <c r="LMR18" s="2"/>
      <c r="LMS18" s="2"/>
      <c r="LMT18" s="2"/>
      <c r="LMU18" s="2"/>
      <c r="LMV18" s="2"/>
      <c r="LMW18" s="2"/>
      <c r="LMX18" s="2"/>
      <c r="LMY18" s="2"/>
      <c r="LMZ18" s="2"/>
      <c r="LNA18" s="2"/>
      <c r="LNB18" s="2"/>
      <c r="LNC18" s="2"/>
      <c r="LND18" s="2"/>
      <c r="LNE18" s="2"/>
      <c r="LNF18" s="2"/>
      <c r="LNG18" s="2"/>
      <c r="LNH18" s="2"/>
      <c r="LNI18" s="2"/>
      <c r="LNJ18" s="2"/>
      <c r="LNK18" s="2"/>
      <c r="LNL18" s="2"/>
      <c r="LNM18" s="2"/>
      <c r="LNN18" s="2"/>
      <c r="LNO18" s="2"/>
      <c r="LNP18" s="2"/>
      <c r="LNQ18" s="2"/>
      <c r="LNR18" s="2"/>
      <c r="LNS18" s="2"/>
      <c r="LNT18" s="2"/>
      <c r="LNU18" s="2"/>
      <c r="LNV18" s="2"/>
      <c r="LNW18" s="2"/>
      <c r="LNX18" s="2"/>
      <c r="LNY18" s="2"/>
      <c r="LNZ18" s="2"/>
      <c r="LOA18" s="2"/>
      <c r="LOB18" s="2"/>
      <c r="LOC18" s="2"/>
      <c r="LOD18" s="2"/>
      <c r="LOE18" s="2"/>
      <c r="LOF18" s="2"/>
      <c r="LOG18" s="2"/>
      <c r="LOH18" s="2"/>
      <c r="LOI18" s="2"/>
      <c r="LOJ18" s="2"/>
      <c r="LOK18" s="2"/>
      <c r="LOL18" s="2"/>
      <c r="LOM18" s="2"/>
      <c r="LON18" s="2"/>
      <c r="LOO18" s="2"/>
      <c r="LOP18" s="2"/>
      <c r="LOQ18" s="2"/>
      <c r="LOR18" s="2"/>
      <c r="LOS18" s="2"/>
      <c r="LOT18" s="2"/>
      <c r="LOU18" s="2"/>
      <c r="LOV18" s="2"/>
      <c r="LOW18" s="2"/>
      <c r="LOX18" s="2"/>
      <c r="LOY18" s="2"/>
      <c r="LOZ18" s="2"/>
      <c r="LPA18" s="2"/>
      <c r="LPB18" s="2"/>
      <c r="LPC18" s="2"/>
      <c r="LPD18" s="2"/>
      <c r="LPE18" s="2"/>
      <c r="LPF18" s="2"/>
      <c r="LPG18" s="2"/>
      <c r="LPH18" s="2"/>
      <c r="LPI18" s="2"/>
      <c r="LPJ18" s="2"/>
      <c r="LPK18" s="2"/>
      <c r="LPL18" s="2"/>
      <c r="LPM18" s="2"/>
      <c r="LPN18" s="2"/>
      <c r="LPO18" s="2"/>
      <c r="LPP18" s="2"/>
      <c r="LPQ18" s="2"/>
      <c r="LPR18" s="2"/>
      <c r="LPS18" s="2"/>
      <c r="LPT18" s="2"/>
      <c r="LPU18" s="2"/>
      <c r="LPV18" s="2"/>
      <c r="LPW18" s="2"/>
      <c r="LPX18" s="2"/>
      <c r="LPY18" s="2"/>
      <c r="LPZ18" s="2"/>
      <c r="LQA18" s="2"/>
      <c r="LQB18" s="2"/>
      <c r="LQC18" s="2"/>
      <c r="LQD18" s="2"/>
      <c r="LQE18" s="2"/>
      <c r="LQF18" s="2"/>
      <c r="LQG18" s="2"/>
      <c r="LQH18" s="2"/>
      <c r="LQI18" s="2"/>
      <c r="LQJ18" s="2"/>
      <c r="LQK18" s="2"/>
      <c r="LQL18" s="2"/>
      <c r="LQM18" s="2"/>
      <c r="LQN18" s="2"/>
      <c r="LQO18" s="2"/>
      <c r="LQP18" s="2"/>
      <c r="LQQ18" s="2"/>
      <c r="LQR18" s="2"/>
      <c r="LQS18" s="2"/>
      <c r="LQT18" s="2"/>
      <c r="LQU18" s="2"/>
      <c r="LQV18" s="2"/>
      <c r="LQW18" s="2"/>
      <c r="LQX18" s="2"/>
      <c r="LQY18" s="2"/>
      <c r="LQZ18" s="2"/>
      <c r="LRA18" s="2"/>
      <c r="LRB18" s="2"/>
      <c r="LRC18" s="2"/>
      <c r="LRD18" s="2"/>
      <c r="LRE18" s="2"/>
      <c r="LRF18" s="2"/>
      <c r="LRG18" s="2"/>
      <c r="LRH18" s="2"/>
      <c r="LRI18" s="2"/>
      <c r="LRJ18" s="2"/>
      <c r="LRK18" s="2"/>
      <c r="LRL18" s="2"/>
      <c r="LRM18" s="2"/>
      <c r="LRN18" s="2"/>
      <c r="LRO18" s="2"/>
      <c r="LRP18" s="2"/>
      <c r="LRQ18" s="2"/>
      <c r="LRR18" s="2"/>
      <c r="LRS18" s="2"/>
      <c r="LRT18" s="2"/>
      <c r="LRU18" s="2"/>
      <c r="LRV18" s="2"/>
      <c r="LRW18" s="2"/>
      <c r="LRX18" s="2"/>
      <c r="LRY18" s="2"/>
      <c r="LRZ18" s="2"/>
      <c r="LSA18" s="2"/>
      <c r="LSB18" s="2"/>
      <c r="LSC18" s="2"/>
      <c r="LSD18" s="2"/>
      <c r="LSE18" s="2"/>
      <c r="LSF18" s="2"/>
      <c r="LSG18" s="2"/>
      <c r="LSH18" s="2"/>
      <c r="LSI18" s="2"/>
      <c r="LSJ18" s="2"/>
      <c r="LSK18" s="2"/>
      <c r="LSL18" s="2"/>
      <c r="LSM18" s="2"/>
      <c r="LSN18" s="2"/>
      <c r="LSO18" s="2"/>
      <c r="LSP18" s="2"/>
      <c r="LSQ18" s="2"/>
      <c r="LSR18" s="2"/>
      <c r="LSS18" s="2"/>
      <c r="LST18" s="2"/>
      <c r="LSU18" s="2"/>
      <c r="LSV18" s="2"/>
      <c r="LSW18" s="2"/>
      <c r="LSX18" s="2"/>
      <c r="LSY18" s="2"/>
      <c r="LSZ18" s="2"/>
      <c r="LTA18" s="2"/>
      <c r="LTB18" s="2"/>
      <c r="LTC18" s="2"/>
      <c r="LTD18" s="2"/>
      <c r="LTE18" s="2"/>
      <c r="LTF18" s="2"/>
      <c r="LTG18" s="2"/>
      <c r="LTH18" s="2"/>
      <c r="LTI18" s="2"/>
      <c r="LTJ18" s="2"/>
      <c r="LTK18" s="2"/>
      <c r="LTL18" s="2"/>
      <c r="LTM18" s="2"/>
      <c r="LTN18" s="2"/>
      <c r="LTO18" s="2"/>
      <c r="LTP18" s="2"/>
      <c r="LTQ18" s="2"/>
      <c r="LTR18" s="2"/>
      <c r="LTS18" s="2"/>
      <c r="LTT18" s="2"/>
      <c r="LTU18" s="2"/>
      <c r="LTV18" s="2"/>
      <c r="LTW18" s="2"/>
      <c r="LTX18" s="2"/>
      <c r="LTY18" s="2"/>
      <c r="LTZ18" s="2"/>
      <c r="LUA18" s="2"/>
      <c r="LUB18" s="2"/>
      <c r="LUC18" s="2"/>
      <c r="LUD18" s="2"/>
      <c r="LUE18" s="2"/>
      <c r="LUF18" s="2"/>
      <c r="LUG18" s="2"/>
      <c r="LUH18" s="2"/>
      <c r="LUI18" s="2"/>
      <c r="LUJ18" s="2"/>
      <c r="LUK18" s="2"/>
      <c r="LUL18" s="2"/>
      <c r="LUM18" s="2"/>
      <c r="LUN18" s="2"/>
      <c r="LUO18" s="2"/>
      <c r="LUP18" s="2"/>
      <c r="LUQ18" s="2"/>
      <c r="LUR18" s="2"/>
      <c r="LUS18" s="2"/>
      <c r="LUT18" s="2"/>
      <c r="LUU18" s="2"/>
      <c r="LUV18" s="2"/>
      <c r="LUW18" s="2"/>
      <c r="LUX18" s="2"/>
      <c r="LUY18" s="2"/>
      <c r="LUZ18" s="2"/>
      <c r="LVA18" s="2"/>
      <c r="LVB18" s="2"/>
      <c r="LVC18" s="2"/>
      <c r="LVD18" s="2"/>
      <c r="LVE18" s="2"/>
      <c r="LVF18" s="2"/>
      <c r="LVG18" s="2"/>
      <c r="LVH18" s="2"/>
      <c r="LVI18" s="2"/>
      <c r="LVJ18" s="2"/>
      <c r="LVK18" s="2"/>
      <c r="LVL18" s="2"/>
      <c r="LVM18" s="2"/>
      <c r="LVN18" s="2"/>
      <c r="LVO18" s="2"/>
      <c r="LVP18" s="2"/>
      <c r="LVQ18" s="2"/>
      <c r="LVR18" s="2"/>
      <c r="LVS18" s="2"/>
      <c r="LVT18" s="2"/>
      <c r="LVU18" s="2"/>
      <c r="LVV18" s="2"/>
      <c r="LVW18" s="2"/>
      <c r="LVX18" s="2"/>
      <c r="LVY18" s="2"/>
      <c r="LVZ18" s="2"/>
      <c r="LWA18" s="2"/>
      <c r="LWB18" s="2"/>
      <c r="LWC18" s="2"/>
      <c r="LWD18" s="2"/>
      <c r="LWE18" s="2"/>
      <c r="LWF18" s="2"/>
      <c r="LWG18" s="2"/>
      <c r="LWH18" s="2"/>
      <c r="LWI18" s="2"/>
      <c r="LWJ18" s="2"/>
      <c r="LWK18" s="2"/>
      <c r="LWL18" s="2"/>
      <c r="LWM18" s="2"/>
      <c r="LWN18" s="2"/>
      <c r="LWO18" s="2"/>
      <c r="LWP18" s="2"/>
      <c r="LWQ18" s="2"/>
      <c r="LWR18" s="2"/>
      <c r="LWS18" s="2"/>
      <c r="LWT18" s="2"/>
      <c r="LWU18" s="2"/>
      <c r="LWV18" s="2"/>
      <c r="LWW18" s="2"/>
      <c r="LWX18" s="2"/>
      <c r="LWY18" s="2"/>
      <c r="LWZ18" s="2"/>
      <c r="LXA18" s="2"/>
      <c r="LXB18" s="2"/>
      <c r="LXC18" s="2"/>
      <c r="LXD18" s="2"/>
      <c r="LXE18" s="2"/>
      <c r="LXF18" s="2"/>
      <c r="LXG18" s="2"/>
      <c r="LXH18" s="2"/>
      <c r="LXI18" s="2"/>
      <c r="LXJ18" s="2"/>
      <c r="LXK18" s="2"/>
      <c r="LXL18" s="2"/>
      <c r="LXM18" s="2"/>
      <c r="LXN18" s="2"/>
      <c r="LXO18" s="2"/>
      <c r="LXP18" s="2"/>
      <c r="LXQ18" s="2"/>
      <c r="LXR18" s="2"/>
      <c r="LXS18" s="2"/>
      <c r="LXT18" s="2"/>
      <c r="LXU18" s="2"/>
      <c r="LXV18" s="2"/>
      <c r="LXW18" s="2"/>
      <c r="LXX18" s="2"/>
      <c r="LXY18" s="2"/>
      <c r="LXZ18" s="2"/>
      <c r="LYA18" s="2"/>
      <c r="LYB18" s="2"/>
      <c r="LYC18" s="2"/>
      <c r="LYD18" s="2"/>
      <c r="LYE18" s="2"/>
      <c r="LYF18" s="2"/>
      <c r="LYG18" s="2"/>
      <c r="LYH18" s="2"/>
      <c r="LYI18" s="2"/>
      <c r="LYJ18" s="2"/>
      <c r="LYK18" s="2"/>
      <c r="LYL18" s="2"/>
      <c r="LYM18" s="2"/>
      <c r="LYN18" s="2"/>
      <c r="LYO18" s="2"/>
      <c r="LYP18" s="2"/>
      <c r="LYQ18" s="2"/>
      <c r="LYR18" s="2"/>
      <c r="LYS18" s="2"/>
      <c r="LYT18" s="2"/>
      <c r="LYU18" s="2"/>
      <c r="LYV18" s="2"/>
      <c r="LYW18" s="2"/>
      <c r="LYX18" s="2"/>
      <c r="LYY18" s="2"/>
      <c r="LYZ18" s="2"/>
      <c r="LZA18" s="2"/>
      <c r="LZB18" s="2"/>
      <c r="LZC18" s="2"/>
      <c r="LZD18" s="2"/>
      <c r="LZE18" s="2"/>
      <c r="LZF18" s="2"/>
      <c r="LZG18" s="2"/>
      <c r="LZH18" s="2"/>
      <c r="LZI18" s="2"/>
      <c r="LZJ18" s="2"/>
      <c r="LZK18" s="2"/>
      <c r="LZL18" s="2"/>
      <c r="LZM18" s="2"/>
      <c r="LZN18" s="2"/>
      <c r="LZO18" s="2"/>
      <c r="LZP18" s="2"/>
      <c r="LZQ18" s="2"/>
      <c r="LZR18" s="2"/>
      <c r="LZS18" s="2"/>
      <c r="LZT18" s="2"/>
      <c r="LZU18" s="2"/>
      <c r="LZV18" s="2"/>
      <c r="LZW18" s="2"/>
      <c r="LZX18" s="2"/>
      <c r="LZY18" s="2"/>
      <c r="LZZ18" s="2"/>
      <c r="MAA18" s="2"/>
      <c r="MAB18" s="2"/>
      <c r="MAC18" s="2"/>
      <c r="MAD18" s="2"/>
      <c r="MAE18" s="2"/>
      <c r="MAF18" s="2"/>
      <c r="MAG18" s="2"/>
      <c r="MAH18" s="2"/>
      <c r="MAI18" s="2"/>
      <c r="MAJ18" s="2"/>
      <c r="MAK18" s="2"/>
      <c r="MAL18" s="2"/>
      <c r="MAM18" s="2"/>
      <c r="MAN18" s="2"/>
      <c r="MAO18" s="2"/>
      <c r="MAP18" s="2"/>
      <c r="MAQ18" s="2"/>
      <c r="MAR18" s="2"/>
      <c r="MAS18" s="2"/>
      <c r="MAT18" s="2"/>
      <c r="MAU18" s="2"/>
      <c r="MAV18" s="2"/>
      <c r="MAW18" s="2"/>
      <c r="MAX18" s="2"/>
      <c r="MAY18" s="2"/>
      <c r="MAZ18" s="2"/>
      <c r="MBA18" s="2"/>
      <c r="MBB18" s="2"/>
      <c r="MBC18" s="2"/>
      <c r="MBD18" s="2"/>
      <c r="MBE18" s="2"/>
      <c r="MBF18" s="2"/>
      <c r="MBG18" s="2"/>
      <c r="MBH18" s="2"/>
      <c r="MBI18" s="2"/>
      <c r="MBJ18" s="2"/>
      <c r="MBK18" s="2"/>
      <c r="MBL18" s="2"/>
      <c r="MBM18" s="2"/>
      <c r="MBN18" s="2"/>
      <c r="MBO18" s="2"/>
      <c r="MBP18" s="2"/>
      <c r="MBQ18" s="2"/>
      <c r="MBR18" s="2"/>
      <c r="MBS18" s="2"/>
      <c r="MBT18" s="2"/>
      <c r="MBU18" s="2"/>
      <c r="MBV18" s="2"/>
      <c r="MBW18" s="2"/>
      <c r="MBX18" s="2"/>
      <c r="MBY18" s="2"/>
      <c r="MBZ18" s="2"/>
      <c r="MCA18" s="2"/>
      <c r="MCB18" s="2"/>
      <c r="MCC18" s="2"/>
      <c r="MCD18" s="2"/>
      <c r="MCE18" s="2"/>
      <c r="MCF18" s="2"/>
      <c r="MCG18" s="2"/>
      <c r="MCH18" s="2"/>
      <c r="MCI18" s="2"/>
      <c r="MCJ18" s="2"/>
      <c r="MCK18" s="2"/>
      <c r="MCL18" s="2"/>
      <c r="MCM18" s="2"/>
      <c r="MCN18" s="2"/>
      <c r="MCO18" s="2"/>
      <c r="MCP18" s="2"/>
      <c r="MCQ18" s="2"/>
      <c r="MCR18" s="2"/>
      <c r="MCS18" s="2"/>
      <c r="MCT18" s="2"/>
      <c r="MCU18" s="2"/>
      <c r="MCV18" s="2"/>
      <c r="MCW18" s="2"/>
      <c r="MCX18" s="2"/>
      <c r="MCY18" s="2"/>
      <c r="MCZ18" s="2"/>
      <c r="MDA18" s="2"/>
      <c r="MDB18" s="2"/>
      <c r="MDC18" s="2"/>
      <c r="MDD18" s="2"/>
      <c r="MDE18" s="2"/>
      <c r="MDF18" s="2"/>
      <c r="MDG18" s="2"/>
      <c r="MDH18" s="2"/>
      <c r="MDI18" s="2"/>
      <c r="MDJ18" s="2"/>
      <c r="MDK18" s="2"/>
      <c r="MDL18" s="2"/>
      <c r="MDM18" s="2"/>
      <c r="MDN18" s="2"/>
      <c r="MDO18" s="2"/>
      <c r="MDP18" s="2"/>
      <c r="MDQ18" s="2"/>
      <c r="MDR18" s="2"/>
      <c r="MDS18" s="2"/>
      <c r="MDT18" s="2"/>
      <c r="MDU18" s="2"/>
      <c r="MDV18" s="2"/>
      <c r="MDW18" s="2"/>
      <c r="MDX18" s="2"/>
      <c r="MDY18" s="2"/>
      <c r="MDZ18" s="2"/>
      <c r="MEA18" s="2"/>
      <c r="MEB18" s="2"/>
      <c r="MEC18" s="2"/>
      <c r="MED18" s="2"/>
      <c r="MEE18" s="2"/>
      <c r="MEF18" s="2"/>
      <c r="MEG18" s="2"/>
      <c r="MEH18" s="2"/>
      <c r="MEI18" s="2"/>
      <c r="MEJ18" s="2"/>
      <c r="MEK18" s="2"/>
      <c r="MEL18" s="2"/>
      <c r="MEM18" s="2"/>
      <c r="MEN18" s="2"/>
      <c r="MEO18" s="2"/>
      <c r="MEP18" s="2"/>
      <c r="MEQ18" s="2"/>
      <c r="MER18" s="2"/>
      <c r="MES18" s="2"/>
      <c r="MET18" s="2"/>
      <c r="MEU18" s="2"/>
      <c r="MEV18" s="2"/>
      <c r="MEW18" s="2"/>
      <c r="MEX18" s="2"/>
      <c r="MEY18" s="2"/>
      <c r="MEZ18" s="2"/>
      <c r="MFA18" s="2"/>
      <c r="MFB18" s="2"/>
      <c r="MFC18" s="2"/>
      <c r="MFD18" s="2"/>
      <c r="MFE18" s="2"/>
      <c r="MFF18" s="2"/>
      <c r="MFG18" s="2"/>
      <c r="MFH18" s="2"/>
      <c r="MFI18" s="2"/>
      <c r="MFJ18" s="2"/>
      <c r="MFK18" s="2"/>
      <c r="MFL18" s="2"/>
      <c r="MFM18" s="2"/>
      <c r="MFN18" s="2"/>
      <c r="MFO18" s="2"/>
      <c r="MFP18" s="2"/>
      <c r="MFQ18" s="2"/>
      <c r="MFR18" s="2"/>
      <c r="MFS18" s="2"/>
      <c r="MFT18" s="2"/>
      <c r="MFU18" s="2"/>
      <c r="MFV18" s="2"/>
      <c r="MFW18" s="2"/>
      <c r="MFX18" s="2"/>
      <c r="MFY18" s="2"/>
      <c r="MFZ18" s="2"/>
      <c r="MGA18" s="2"/>
      <c r="MGB18" s="2"/>
      <c r="MGC18" s="2"/>
      <c r="MGD18" s="2"/>
      <c r="MGE18" s="2"/>
      <c r="MGF18" s="2"/>
      <c r="MGG18" s="2"/>
      <c r="MGH18" s="2"/>
      <c r="MGI18" s="2"/>
      <c r="MGJ18" s="2"/>
      <c r="MGK18" s="2"/>
      <c r="MGL18" s="2"/>
      <c r="MGM18" s="2"/>
      <c r="MGN18" s="2"/>
      <c r="MGO18" s="2"/>
      <c r="MGP18" s="2"/>
      <c r="MGQ18" s="2"/>
      <c r="MGR18" s="2"/>
      <c r="MGS18" s="2"/>
      <c r="MGT18" s="2"/>
      <c r="MGU18" s="2"/>
      <c r="MGV18" s="2"/>
      <c r="MGW18" s="2"/>
      <c r="MGX18" s="2"/>
      <c r="MGY18" s="2"/>
      <c r="MGZ18" s="2"/>
      <c r="MHA18" s="2"/>
      <c r="MHB18" s="2"/>
      <c r="MHC18" s="2"/>
      <c r="MHD18" s="2"/>
      <c r="MHE18" s="2"/>
      <c r="MHF18" s="2"/>
      <c r="MHG18" s="2"/>
      <c r="MHH18" s="2"/>
      <c r="MHI18" s="2"/>
      <c r="MHJ18" s="2"/>
      <c r="MHK18" s="2"/>
      <c r="MHL18" s="2"/>
      <c r="MHM18" s="2"/>
      <c r="MHN18" s="2"/>
      <c r="MHO18" s="2"/>
      <c r="MHP18" s="2"/>
      <c r="MHQ18" s="2"/>
      <c r="MHR18" s="2"/>
      <c r="MHS18" s="2"/>
      <c r="MHT18" s="2"/>
      <c r="MHU18" s="2"/>
      <c r="MHV18" s="2"/>
      <c r="MHW18" s="2"/>
      <c r="MHX18" s="2"/>
      <c r="MHY18" s="2"/>
      <c r="MHZ18" s="2"/>
      <c r="MIA18" s="2"/>
      <c r="MIB18" s="2"/>
      <c r="MIC18" s="2"/>
      <c r="MID18" s="2"/>
      <c r="MIE18" s="2"/>
      <c r="MIF18" s="2"/>
      <c r="MIG18" s="2"/>
      <c r="MIH18" s="2"/>
      <c r="MII18" s="2"/>
      <c r="MIJ18" s="2"/>
      <c r="MIK18" s="2"/>
      <c r="MIL18" s="2"/>
      <c r="MIM18" s="2"/>
      <c r="MIN18" s="2"/>
      <c r="MIO18" s="2"/>
      <c r="MIP18" s="2"/>
      <c r="MIQ18" s="2"/>
      <c r="MIR18" s="2"/>
      <c r="MIS18" s="2"/>
      <c r="MIT18" s="2"/>
      <c r="MIU18" s="2"/>
      <c r="MIV18" s="2"/>
      <c r="MIW18" s="2"/>
      <c r="MIX18" s="2"/>
      <c r="MIY18" s="2"/>
      <c r="MIZ18" s="2"/>
      <c r="MJA18" s="2"/>
      <c r="MJB18" s="2"/>
      <c r="MJC18" s="2"/>
      <c r="MJD18" s="2"/>
      <c r="MJE18" s="2"/>
      <c r="MJF18" s="2"/>
      <c r="MJG18" s="2"/>
      <c r="MJH18" s="2"/>
      <c r="MJI18" s="2"/>
      <c r="MJJ18" s="2"/>
      <c r="MJK18" s="2"/>
      <c r="MJL18" s="2"/>
      <c r="MJM18" s="2"/>
      <c r="MJN18" s="2"/>
      <c r="MJO18" s="2"/>
      <c r="MJP18" s="2"/>
      <c r="MJQ18" s="2"/>
      <c r="MJR18" s="2"/>
      <c r="MJS18" s="2"/>
      <c r="MJT18" s="2"/>
      <c r="MJU18" s="2"/>
      <c r="MJV18" s="2"/>
      <c r="MJW18" s="2"/>
      <c r="MJX18" s="2"/>
      <c r="MJY18" s="2"/>
      <c r="MJZ18" s="2"/>
      <c r="MKA18" s="2"/>
      <c r="MKB18" s="2"/>
      <c r="MKC18" s="2"/>
      <c r="MKD18" s="2"/>
      <c r="MKE18" s="2"/>
      <c r="MKF18" s="2"/>
      <c r="MKG18" s="2"/>
      <c r="MKH18" s="2"/>
      <c r="MKI18" s="2"/>
      <c r="MKJ18" s="2"/>
      <c r="MKK18" s="2"/>
      <c r="MKL18" s="2"/>
      <c r="MKM18" s="2"/>
      <c r="MKN18" s="2"/>
      <c r="MKO18" s="2"/>
      <c r="MKP18" s="2"/>
      <c r="MKQ18" s="2"/>
      <c r="MKR18" s="2"/>
      <c r="MKS18" s="2"/>
      <c r="MKT18" s="2"/>
      <c r="MKU18" s="2"/>
      <c r="MKV18" s="2"/>
      <c r="MKW18" s="2"/>
      <c r="MKX18" s="2"/>
      <c r="MKY18" s="2"/>
      <c r="MKZ18" s="2"/>
      <c r="MLA18" s="2"/>
      <c r="MLB18" s="2"/>
      <c r="MLC18" s="2"/>
      <c r="MLD18" s="2"/>
      <c r="MLE18" s="2"/>
      <c r="MLF18" s="2"/>
      <c r="MLG18" s="2"/>
      <c r="MLH18" s="2"/>
      <c r="MLI18" s="2"/>
      <c r="MLJ18" s="2"/>
      <c r="MLK18" s="2"/>
      <c r="MLL18" s="2"/>
      <c r="MLM18" s="2"/>
      <c r="MLN18" s="2"/>
      <c r="MLO18" s="2"/>
      <c r="MLP18" s="2"/>
      <c r="MLQ18" s="2"/>
      <c r="MLR18" s="2"/>
      <c r="MLS18" s="2"/>
      <c r="MLT18" s="2"/>
      <c r="MLU18" s="2"/>
      <c r="MLV18" s="2"/>
      <c r="MLW18" s="2"/>
      <c r="MLX18" s="2"/>
      <c r="MLY18" s="2"/>
      <c r="MLZ18" s="2"/>
      <c r="MMA18" s="2"/>
      <c r="MMB18" s="2"/>
      <c r="MMC18" s="2"/>
      <c r="MMD18" s="2"/>
      <c r="MME18" s="2"/>
      <c r="MMF18" s="2"/>
      <c r="MMG18" s="2"/>
      <c r="MMH18" s="2"/>
      <c r="MMI18" s="2"/>
      <c r="MMJ18" s="2"/>
      <c r="MMK18" s="2"/>
      <c r="MML18" s="2"/>
      <c r="MMM18" s="2"/>
      <c r="MMN18" s="2"/>
      <c r="MMO18" s="2"/>
      <c r="MMP18" s="2"/>
      <c r="MMQ18" s="2"/>
      <c r="MMR18" s="2"/>
      <c r="MMS18" s="2"/>
      <c r="MMT18" s="2"/>
      <c r="MMU18" s="2"/>
      <c r="MMV18" s="2"/>
      <c r="MMW18" s="2"/>
      <c r="MMX18" s="2"/>
      <c r="MMY18" s="2"/>
      <c r="MMZ18" s="2"/>
      <c r="MNA18" s="2"/>
      <c r="MNB18" s="2"/>
      <c r="MNC18" s="2"/>
      <c r="MND18" s="2"/>
      <c r="MNE18" s="2"/>
      <c r="MNF18" s="2"/>
      <c r="MNG18" s="2"/>
      <c r="MNH18" s="2"/>
      <c r="MNI18" s="2"/>
      <c r="MNJ18" s="2"/>
      <c r="MNK18" s="2"/>
      <c r="MNL18" s="2"/>
      <c r="MNM18" s="2"/>
      <c r="MNN18" s="2"/>
      <c r="MNO18" s="2"/>
      <c r="MNP18" s="2"/>
      <c r="MNQ18" s="2"/>
      <c r="MNR18" s="2"/>
      <c r="MNS18" s="2"/>
      <c r="MNT18" s="2"/>
      <c r="MNU18" s="2"/>
      <c r="MNV18" s="2"/>
      <c r="MNW18" s="2"/>
      <c r="MNX18" s="2"/>
      <c r="MNY18" s="2"/>
      <c r="MNZ18" s="2"/>
      <c r="MOA18" s="2"/>
      <c r="MOB18" s="2"/>
      <c r="MOC18" s="2"/>
      <c r="MOD18" s="2"/>
      <c r="MOE18" s="2"/>
      <c r="MOF18" s="2"/>
      <c r="MOG18" s="2"/>
      <c r="MOH18" s="2"/>
      <c r="MOI18" s="2"/>
      <c r="MOJ18" s="2"/>
      <c r="MOK18" s="2"/>
      <c r="MOL18" s="2"/>
      <c r="MOM18" s="2"/>
      <c r="MON18" s="2"/>
      <c r="MOO18" s="2"/>
      <c r="MOP18" s="2"/>
      <c r="MOQ18" s="2"/>
      <c r="MOR18" s="2"/>
      <c r="MOS18" s="2"/>
      <c r="MOT18" s="2"/>
      <c r="MOU18" s="2"/>
      <c r="MOV18" s="2"/>
      <c r="MOW18" s="2"/>
      <c r="MOX18" s="2"/>
      <c r="MOY18" s="2"/>
      <c r="MOZ18" s="2"/>
      <c r="MPA18" s="2"/>
      <c r="MPB18" s="2"/>
      <c r="MPC18" s="2"/>
      <c r="MPD18" s="2"/>
      <c r="MPE18" s="2"/>
      <c r="MPF18" s="2"/>
      <c r="MPG18" s="2"/>
      <c r="MPH18" s="2"/>
      <c r="MPI18" s="2"/>
      <c r="MPJ18" s="2"/>
      <c r="MPK18" s="2"/>
      <c r="MPL18" s="2"/>
      <c r="MPM18" s="2"/>
      <c r="MPN18" s="2"/>
      <c r="MPO18" s="2"/>
      <c r="MPP18" s="2"/>
      <c r="MPQ18" s="2"/>
      <c r="MPR18" s="2"/>
      <c r="MPS18" s="2"/>
      <c r="MPT18" s="2"/>
      <c r="MPU18" s="2"/>
      <c r="MPV18" s="2"/>
      <c r="MPW18" s="2"/>
      <c r="MPX18" s="2"/>
      <c r="MPY18" s="2"/>
      <c r="MPZ18" s="2"/>
      <c r="MQA18" s="2"/>
      <c r="MQB18" s="2"/>
      <c r="MQC18" s="2"/>
      <c r="MQD18" s="2"/>
      <c r="MQE18" s="2"/>
      <c r="MQF18" s="2"/>
      <c r="MQG18" s="2"/>
      <c r="MQH18" s="2"/>
      <c r="MQI18" s="2"/>
      <c r="MQJ18" s="2"/>
      <c r="MQK18" s="2"/>
      <c r="MQL18" s="2"/>
      <c r="MQM18" s="2"/>
      <c r="MQN18" s="2"/>
      <c r="MQO18" s="2"/>
      <c r="MQP18" s="2"/>
      <c r="MQQ18" s="2"/>
      <c r="MQR18" s="2"/>
      <c r="MQS18" s="2"/>
      <c r="MQT18" s="2"/>
      <c r="MQU18" s="2"/>
      <c r="MQV18" s="2"/>
      <c r="MQW18" s="2"/>
      <c r="MQX18" s="2"/>
      <c r="MQY18" s="2"/>
      <c r="MQZ18" s="2"/>
      <c r="MRA18" s="2"/>
      <c r="MRB18" s="2"/>
      <c r="MRC18" s="2"/>
      <c r="MRD18" s="2"/>
      <c r="MRE18" s="2"/>
      <c r="MRF18" s="2"/>
      <c r="MRG18" s="2"/>
      <c r="MRH18" s="2"/>
      <c r="MRI18" s="2"/>
      <c r="MRJ18" s="2"/>
      <c r="MRK18" s="2"/>
      <c r="MRL18" s="2"/>
      <c r="MRM18" s="2"/>
      <c r="MRN18" s="2"/>
      <c r="MRO18" s="2"/>
      <c r="MRP18" s="2"/>
      <c r="MRQ18" s="2"/>
      <c r="MRR18" s="2"/>
      <c r="MRS18" s="2"/>
      <c r="MRT18" s="2"/>
      <c r="MRU18" s="2"/>
      <c r="MRV18" s="2"/>
      <c r="MRW18" s="2"/>
      <c r="MRX18" s="2"/>
      <c r="MRY18" s="2"/>
      <c r="MRZ18" s="2"/>
      <c r="MSA18" s="2"/>
      <c r="MSB18" s="2"/>
      <c r="MSC18" s="2"/>
      <c r="MSD18" s="2"/>
      <c r="MSE18" s="2"/>
      <c r="MSF18" s="2"/>
      <c r="MSG18" s="2"/>
      <c r="MSH18" s="2"/>
      <c r="MSI18" s="2"/>
      <c r="MSJ18" s="2"/>
      <c r="MSK18" s="2"/>
      <c r="MSL18" s="2"/>
      <c r="MSM18" s="2"/>
      <c r="MSN18" s="2"/>
      <c r="MSO18" s="2"/>
      <c r="MSP18" s="2"/>
      <c r="MSQ18" s="2"/>
      <c r="MSR18" s="2"/>
      <c r="MSS18" s="2"/>
      <c r="MST18" s="2"/>
      <c r="MSU18" s="2"/>
      <c r="MSV18" s="2"/>
      <c r="MSW18" s="2"/>
      <c r="MSX18" s="2"/>
      <c r="MSY18" s="2"/>
      <c r="MSZ18" s="2"/>
      <c r="MTA18" s="2"/>
      <c r="MTB18" s="2"/>
      <c r="MTC18" s="2"/>
      <c r="MTD18" s="2"/>
      <c r="MTE18" s="2"/>
      <c r="MTF18" s="2"/>
      <c r="MTG18" s="2"/>
      <c r="MTH18" s="2"/>
      <c r="MTI18" s="2"/>
      <c r="MTJ18" s="2"/>
      <c r="MTK18" s="2"/>
      <c r="MTL18" s="2"/>
      <c r="MTM18" s="2"/>
      <c r="MTN18" s="2"/>
      <c r="MTO18" s="2"/>
      <c r="MTP18" s="2"/>
      <c r="MTQ18" s="2"/>
      <c r="MTR18" s="2"/>
      <c r="MTS18" s="2"/>
      <c r="MTT18" s="2"/>
      <c r="MTU18" s="2"/>
      <c r="MTV18" s="2"/>
      <c r="MTW18" s="2"/>
      <c r="MTX18" s="2"/>
      <c r="MTY18" s="2"/>
      <c r="MTZ18" s="2"/>
      <c r="MUA18" s="2"/>
      <c r="MUB18" s="2"/>
      <c r="MUC18" s="2"/>
      <c r="MUD18" s="2"/>
      <c r="MUE18" s="2"/>
      <c r="MUF18" s="2"/>
      <c r="MUG18" s="2"/>
      <c r="MUH18" s="2"/>
      <c r="MUI18" s="2"/>
      <c r="MUJ18" s="2"/>
      <c r="MUK18" s="2"/>
      <c r="MUL18" s="2"/>
      <c r="MUM18" s="2"/>
      <c r="MUN18" s="2"/>
      <c r="MUO18" s="2"/>
      <c r="MUP18" s="2"/>
      <c r="MUQ18" s="2"/>
      <c r="MUR18" s="2"/>
      <c r="MUS18" s="2"/>
      <c r="MUT18" s="2"/>
      <c r="MUU18" s="2"/>
      <c r="MUV18" s="2"/>
      <c r="MUW18" s="2"/>
      <c r="MUX18" s="2"/>
      <c r="MUY18" s="2"/>
      <c r="MUZ18" s="2"/>
      <c r="MVA18" s="2"/>
      <c r="MVB18" s="2"/>
      <c r="MVC18" s="2"/>
      <c r="MVD18" s="2"/>
      <c r="MVE18" s="2"/>
      <c r="MVF18" s="2"/>
      <c r="MVG18" s="2"/>
      <c r="MVH18" s="2"/>
      <c r="MVI18" s="2"/>
      <c r="MVJ18" s="2"/>
      <c r="MVK18" s="2"/>
      <c r="MVL18" s="2"/>
      <c r="MVM18" s="2"/>
      <c r="MVN18" s="2"/>
      <c r="MVO18" s="2"/>
      <c r="MVP18" s="2"/>
      <c r="MVQ18" s="2"/>
      <c r="MVR18" s="2"/>
      <c r="MVS18" s="2"/>
      <c r="MVT18" s="2"/>
      <c r="MVU18" s="2"/>
      <c r="MVV18" s="2"/>
      <c r="MVW18" s="2"/>
      <c r="MVX18" s="2"/>
      <c r="MVY18" s="2"/>
      <c r="MVZ18" s="2"/>
      <c r="MWA18" s="2"/>
      <c r="MWB18" s="2"/>
      <c r="MWC18" s="2"/>
      <c r="MWD18" s="2"/>
      <c r="MWE18" s="2"/>
      <c r="MWF18" s="2"/>
      <c r="MWG18" s="2"/>
      <c r="MWH18" s="2"/>
      <c r="MWI18" s="2"/>
      <c r="MWJ18" s="2"/>
      <c r="MWK18" s="2"/>
      <c r="MWL18" s="2"/>
      <c r="MWM18" s="2"/>
      <c r="MWN18" s="2"/>
      <c r="MWO18" s="2"/>
      <c r="MWP18" s="2"/>
      <c r="MWQ18" s="2"/>
      <c r="MWR18" s="2"/>
      <c r="MWS18" s="2"/>
      <c r="MWT18" s="2"/>
      <c r="MWU18" s="2"/>
      <c r="MWV18" s="2"/>
      <c r="MWW18" s="2"/>
      <c r="MWX18" s="2"/>
      <c r="MWY18" s="2"/>
      <c r="MWZ18" s="2"/>
      <c r="MXA18" s="2"/>
      <c r="MXB18" s="2"/>
      <c r="MXC18" s="2"/>
      <c r="MXD18" s="2"/>
      <c r="MXE18" s="2"/>
      <c r="MXF18" s="2"/>
      <c r="MXG18" s="2"/>
      <c r="MXH18" s="2"/>
      <c r="MXI18" s="2"/>
      <c r="MXJ18" s="2"/>
      <c r="MXK18" s="2"/>
      <c r="MXL18" s="2"/>
      <c r="MXM18" s="2"/>
      <c r="MXN18" s="2"/>
      <c r="MXO18" s="2"/>
      <c r="MXP18" s="2"/>
      <c r="MXQ18" s="2"/>
      <c r="MXR18" s="2"/>
      <c r="MXS18" s="2"/>
      <c r="MXT18" s="2"/>
      <c r="MXU18" s="2"/>
      <c r="MXV18" s="2"/>
      <c r="MXW18" s="2"/>
      <c r="MXX18" s="2"/>
      <c r="MXY18" s="2"/>
      <c r="MXZ18" s="2"/>
      <c r="MYA18" s="2"/>
      <c r="MYB18" s="2"/>
      <c r="MYC18" s="2"/>
      <c r="MYD18" s="2"/>
      <c r="MYE18" s="2"/>
      <c r="MYF18" s="2"/>
      <c r="MYG18" s="2"/>
      <c r="MYH18" s="2"/>
      <c r="MYI18" s="2"/>
      <c r="MYJ18" s="2"/>
      <c r="MYK18" s="2"/>
      <c r="MYL18" s="2"/>
      <c r="MYM18" s="2"/>
      <c r="MYN18" s="2"/>
      <c r="MYO18" s="2"/>
      <c r="MYP18" s="2"/>
      <c r="MYQ18" s="2"/>
      <c r="MYR18" s="2"/>
      <c r="MYS18" s="2"/>
      <c r="MYT18" s="2"/>
      <c r="MYU18" s="2"/>
      <c r="MYV18" s="2"/>
      <c r="MYW18" s="2"/>
      <c r="MYX18" s="2"/>
      <c r="MYY18" s="2"/>
      <c r="MYZ18" s="2"/>
      <c r="MZA18" s="2"/>
      <c r="MZB18" s="2"/>
      <c r="MZC18" s="2"/>
      <c r="MZD18" s="2"/>
      <c r="MZE18" s="2"/>
      <c r="MZF18" s="2"/>
      <c r="MZG18" s="2"/>
      <c r="MZH18" s="2"/>
      <c r="MZI18" s="2"/>
      <c r="MZJ18" s="2"/>
      <c r="MZK18" s="2"/>
      <c r="MZL18" s="2"/>
      <c r="MZM18" s="2"/>
      <c r="MZN18" s="2"/>
      <c r="MZO18" s="2"/>
      <c r="MZP18" s="2"/>
      <c r="MZQ18" s="2"/>
      <c r="MZR18" s="2"/>
      <c r="MZS18" s="2"/>
      <c r="MZT18" s="2"/>
      <c r="MZU18" s="2"/>
      <c r="MZV18" s="2"/>
      <c r="MZW18" s="2"/>
      <c r="MZX18" s="2"/>
      <c r="MZY18" s="2"/>
      <c r="MZZ18" s="2"/>
      <c r="NAA18" s="2"/>
      <c r="NAB18" s="2"/>
      <c r="NAC18" s="2"/>
      <c r="NAD18" s="2"/>
      <c r="NAE18" s="2"/>
      <c r="NAF18" s="2"/>
      <c r="NAG18" s="2"/>
      <c r="NAH18" s="2"/>
      <c r="NAI18" s="2"/>
      <c r="NAJ18" s="2"/>
      <c r="NAK18" s="2"/>
      <c r="NAL18" s="2"/>
      <c r="NAM18" s="2"/>
      <c r="NAN18" s="2"/>
      <c r="NAO18" s="2"/>
      <c r="NAP18" s="2"/>
      <c r="NAQ18" s="2"/>
      <c r="NAR18" s="2"/>
      <c r="NAS18" s="2"/>
      <c r="NAT18" s="2"/>
      <c r="NAU18" s="2"/>
      <c r="NAV18" s="2"/>
      <c r="NAW18" s="2"/>
      <c r="NAX18" s="2"/>
      <c r="NAY18" s="2"/>
      <c r="NAZ18" s="2"/>
      <c r="NBA18" s="2"/>
      <c r="NBB18" s="2"/>
      <c r="NBC18" s="2"/>
      <c r="NBD18" s="2"/>
      <c r="NBE18" s="2"/>
      <c r="NBF18" s="2"/>
      <c r="NBG18" s="2"/>
      <c r="NBH18" s="2"/>
      <c r="NBI18" s="2"/>
      <c r="NBJ18" s="2"/>
      <c r="NBK18" s="2"/>
      <c r="NBL18" s="2"/>
      <c r="NBM18" s="2"/>
      <c r="NBN18" s="2"/>
      <c r="NBO18" s="2"/>
      <c r="NBP18" s="2"/>
      <c r="NBQ18" s="2"/>
      <c r="NBR18" s="2"/>
      <c r="NBS18" s="2"/>
      <c r="NBT18" s="2"/>
      <c r="NBU18" s="2"/>
      <c r="NBV18" s="2"/>
      <c r="NBW18" s="2"/>
      <c r="NBX18" s="2"/>
      <c r="NBY18" s="2"/>
      <c r="NBZ18" s="2"/>
      <c r="NCA18" s="2"/>
      <c r="NCB18" s="2"/>
      <c r="NCC18" s="2"/>
      <c r="NCD18" s="2"/>
      <c r="NCE18" s="2"/>
      <c r="NCF18" s="2"/>
      <c r="NCG18" s="2"/>
      <c r="NCH18" s="2"/>
      <c r="NCI18" s="2"/>
      <c r="NCJ18" s="2"/>
      <c r="NCK18" s="2"/>
      <c r="NCL18" s="2"/>
      <c r="NCM18" s="2"/>
      <c r="NCN18" s="2"/>
      <c r="NCO18" s="2"/>
      <c r="NCP18" s="2"/>
      <c r="NCQ18" s="2"/>
      <c r="NCR18" s="2"/>
      <c r="NCS18" s="2"/>
      <c r="NCT18" s="2"/>
      <c r="NCU18" s="2"/>
      <c r="NCV18" s="2"/>
      <c r="NCW18" s="2"/>
      <c r="NCX18" s="2"/>
      <c r="NCY18" s="2"/>
      <c r="NCZ18" s="2"/>
      <c r="NDA18" s="2"/>
      <c r="NDB18" s="2"/>
      <c r="NDC18" s="2"/>
      <c r="NDD18" s="2"/>
      <c r="NDE18" s="2"/>
      <c r="NDF18" s="2"/>
      <c r="NDG18" s="2"/>
      <c r="NDH18" s="2"/>
      <c r="NDI18" s="2"/>
      <c r="NDJ18" s="2"/>
      <c r="NDK18" s="2"/>
      <c r="NDL18" s="2"/>
      <c r="NDM18" s="2"/>
      <c r="NDN18" s="2"/>
      <c r="NDO18" s="2"/>
      <c r="NDP18" s="2"/>
      <c r="NDQ18" s="2"/>
      <c r="NDR18" s="2"/>
      <c r="NDS18" s="2"/>
      <c r="NDT18" s="2"/>
      <c r="NDU18" s="2"/>
      <c r="NDV18" s="2"/>
      <c r="NDW18" s="2"/>
      <c r="NDX18" s="2"/>
      <c r="NDY18" s="2"/>
      <c r="NDZ18" s="2"/>
      <c r="NEA18" s="2"/>
      <c r="NEB18" s="2"/>
      <c r="NEC18" s="2"/>
      <c r="NED18" s="2"/>
      <c r="NEE18" s="2"/>
      <c r="NEF18" s="2"/>
      <c r="NEG18" s="2"/>
      <c r="NEH18" s="2"/>
      <c r="NEI18" s="2"/>
      <c r="NEJ18" s="2"/>
      <c r="NEK18" s="2"/>
      <c r="NEL18" s="2"/>
      <c r="NEM18" s="2"/>
      <c r="NEN18" s="2"/>
      <c r="NEO18" s="2"/>
      <c r="NEP18" s="2"/>
      <c r="NEQ18" s="2"/>
      <c r="NER18" s="2"/>
      <c r="NES18" s="2"/>
      <c r="NET18" s="2"/>
      <c r="NEU18" s="2"/>
      <c r="NEV18" s="2"/>
      <c r="NEW18" s="2"/>
      <c r="NEX18" s="2"/>
      <c r="NEY18" s="2"/>
      <c r="NEZ18" s="2"/>
      <c r="NFA18" s="2"/>
      <c r="NFB18" s="2"/>
      <c r="NFC18" s="2"/>
      <c r="NFD18" s="2"/>
      <c r="NFE18" s="2"/>
      <c r="NFF18" s="2"/>
      <c r="NFG18" s="2"/>
      <c r="NFH18" s="2"/>
      <c r="NFI18" s="2"/>
      <c r="NFJ18" s="2"/>
      <c r="NFK18" s="2"/>
      <c r="NFL18" s="2"/>
      <c r="NFM18" s="2"/>
      <c r="NFN18" s="2"/>
      <c r="NFO18" s="2"/>
      <c r="NFP18" s="2"/>
      <c r="NFQ18" s="2"/>
      <c r="NFR18" s="2"/>
      <c r="NFS18" s="2"/>
      <c r="NFT18" s="2"/>
      <c r="NFU18" s="2"/>
      <c r="NFV18" s="2"/>
      <c r="NFW18" s="2"/>
      <c r="NFX18" s="2"/>
      <c r="NFY18" s="2"/>
      <c r="NFZ18" s="2"/>
      <c r="NGA18" s="2"/>
      <c r="NGB18" s="2"/>
      <c r="NGC18" s="2"/>
      <c r="NGD18" s="2"/>
      <c r="NGE18" s="2"/>
      <c r="NGF18" s="2"/>
      <c r="NGG18" s="2"/>
      <c r="NGH18" s="2"/>
      <c r="NGI18" s="2"/>
      <c r="NGJ18" s="2"/>
      <c r="NGK18" s="2"/>
      <c r="NGL18" s="2"/>
      <c r="NGM18" s="2"/>
      <c r="NGN18" s="2"/>
      <c r="NGO18" s="2"/>
      <c r="NGP18" s="2"/>
      <c r="NGQ18" s="2"/>
      <c r="NGR18" s="2"/>
      <c r="NGS18" s="2"/>
      <c r="NGT18" s="2"/>
      <c r="NGU18" s="2"/>
      <c r="NGV18" s="2"/>
      <c r="NGW18" s="2"/>
      <c r="NGX18" s="2"/>
      <c r="NGY18" s="2"/>
      <c r="NGZ18" s="2"/>
      <c r="NHA18" s="2"/>
      <c r="NHB18" s="2"/>
      <c r="NHC18" s="2"/>
      <c r="NHD18" s="2"/>
      <c r="NHE18" s="2"/>
      <c r="NHF18" s="2"/>
      <c r="NHG18" s="2"/>
      <c r="NHH18" s="2"/>
      <c r="NHI18" s="2"/>
      <c r="NHJ18" s="2"/>
      <c r="NHK18" s="2"/>
      <c r="NHL18" s="2"/>
      <c r="NHM18" s="2"/>
      <c r="NHN18" s="2"/>
      <c r="NHO18" s="2"/>
      <c r="NHP18" s="2"/>
      <c r="NHQ18" s="2"/>
      <c r="NHR18" s="2"/>
      <c r="NHS18" s="2"/>
      <c r="NHT18" s="2"/>
      <c r="NHU18" s="2"/>
      <c r="NHV18" s="2"/>
      <c r="NHW18" s="2"/>
      <c r="NHX18" s="2"/>
      <c r="NHY18" s="2"/>
      <c r="NHZ18" s="2"/>
      <c r="NIA18" s="2"/>
      <c r="NIB18" s="2"/>
      <c r="NIC18" s="2"/>
      <c r="NID18" s="2"/>
      <c r="NIE18" s="2"/>
      <c r="NIF18" s="2"/>
      <c r="NIG18" s="2"/>
      <c r="NIH18" s="2"/>
      <c r="NII18" s="2"/>
      <c r="NIJ18" s="2"/>
      <c r="NIK18" s="2"/>
      <c r="NIL18" s="2"/>
      <c r="NIM18" s="2"/>
      <c r="NIN18" s="2"/>
      <c r="NIO18" s="2"/>
      <c r="NIP18" s="2"/>
      <c r="NIQ18" s="2"/>
      <c r="NIR18" s="2"/>
      <c r="NIS18" s="2"/>
      <c r="NIT18" s="2"/>
      <c r="NIU18" s="2"/>
      <c r="NIV18" s="2"/>
      <c r="NIW18" s="2"/>
      <c r="NIX18" s="2"/>
      <c r="NIY18" s="2"/>
      <c r="NIZ18" s="2"/>
      <c r="NJA18" s="2"/>
      <c r="NJB18" s="2"/>
      <c r="NJC18" s="2"/>
      <c r="NJD18" s="2"/>
      <c r="NJE18" s="2"/>
      <c r="NJF18" s="2"/>
      <c r="NJG18" s="2"/>
      <c r="NJH18" s="2"/>
      <c r="NJI18" s="2"/>
      <c r="NJJ18" s="2"/>
      <c r="NJK18" s="2"/>
      <c r="NJL18" s="2"/>
      <c r="NJM18" s="2"/>
      <c r="NJN18" s="2"/>
      <c r="NJO18" s="2"/>
      <c r="NJP18" s="2"/>
      <c r="NJQ18" s="2"/>
      <c r="NJR18" s="2"/>
      <c r="NJS18" s="2"/>
      <c r="NJT18" s="2"/>
      <c r="NJU18" s="2"/>
      <c r="NJV18" s="2"/>
      <c r="NJW18" s="2"/>
      <c r="NJX18" s="2"/>
      <c r="NJY18" s="2"/>
      <c r="NJZ18" s="2"/>
      <c r="NKA18" s="2"/>
      <c r="NKB18" s="2"/>
      <c r="NKC18" s="2"/>
      <c r="NKD18" s="2"/>
      <c r="NKE18" s="2"/>
      <c r="NKF18" s="2"/>
      <c r="NKG18" s="2"/>
      <c r="NKH18" s="2"/>
      <c r="NKI18" s="2"/>
      <c r="NKJ18" s="2"/>
      <c r="NKK18" s="2"/>
      <c r="NKL18" s="2"/>
      <c r="NKM18" s="2"/>
      <c r="NKN18" s="2"/>
      <c r="NKO18" s="2"/>
      <c r="NKP18" s="2"/>
      <c r="NKQ18" s="2"/>
      <c r="NKR18" s="2"/>
      <c r="NKS18" s="2"/>
      <c r="NKT18" s="2"/>
      <c r="NKU18" s="2"/>
      <c r="NKV18" s="2"/>
      <c r="NKW18" s="2"/>
      <c r="NKX18" s="2"/>
      <c r="NKY18" s="2"/>
      <c r="NKZ18" s="2"/>
      <c r="NLA18" s="2"/>
      <c r="NLB18" s="2"/>
      <c r="NLC18" s="2"/>
      <c r="NLD18" s="2"/>
      <c r="NLE18" s="2"/>
      <c r="NLF18" s="2"/>
      <c r="NLG18" s="2"/>
      <c r="NLH18" s="2"/>
      <c r="NLI18" s="2"/>
      <c r="NLJ18" s="2"/>
      <c r="NLK18" s="2"/>
      <c r="NLL18" s="2"/>
      <c r="NLM18" s="2"/>
      <c r="NLN18" s="2"/>
      <c r="NLO18" s="2"/>
      <c r="NLP18" s="2"/>
      <c r="NLQ18" s="2"/>
      <c r="NLR18" s="2"/>
      <c r="NLS18" s="2"/>
      <c r="NLT18" s="2"/>
      <c r="NLU18" s="2"/>
      <c r="NLV18" s="2"/>
      <c r="NLW18" s="2"/>
      <c r="NLX18" s="2"/>
      <c r="NLY18" s="2"/>
      <c r="NLZ18" s="2"/>
      <c r="NMA18" s="2"/>
      <c r="NMB18" s="2"/>
      <c r="NMC18" s="2"/>
      <c r="NMD18" s="2"/>
      <c r="NME18" s="2"/>
      <c r="NMF18" s="2"/>
      <c r="NMG18" s="2"/>
      <c r="NMH18" s="2"/>
      <c r="NMI18" s="2"/>
      <c r="NMJ18" s="2"/>
      <c r="NMK18" s="2"/>
      <c r="NML18" s="2"/>
      <c r="NMM18" s="2"/>
      <c r="NMN18" s="2"/>
      <c r="NMO18" s="2"/>
      <c r="NMP18" s="2"/>
      <c r="NMQ18" s="2"/>
      <c r="NMR18" s="2"/>
      <c r="NMS18" s="2"/>
      <c r="NMT18" s="2"/>
      <c r="NMU18" s="2"/>
      <c r="NMV18" s="2"/>
      <c r="NMW18" s="2"/>
      <c r="NMX18" s="2"/>
      <c r="NMY18" s="2"/>
      <c r="NMZ18" s="2"/>
      <c r="NNA18" s="2"/>
      <c r="NNB18" s="2"/>
      <c r="NNC18" s="2"/>
      <c r="NND18" s="2"/>
      <c r="NNE18" s="2"/>
      <c r="NNF18" s="2"/>
      <c r="NNG18" s="2"/>
      <c r="NNH18" s="2"/>
      <c r="NNI18" s="2"/>
      <c r="NNJ18" s="2"/>
      <c r="NNK18" s="2"/>
      <c r="NNL18" s="2"/>
      <c r="NNM18" s="2"/>
      <c r="NNN18" s="2"/>
      <c r="NNO18" s="2"/>
      <c r="NNP18" s="2"/>
      <c r="NNQ18" s="2"/>
      <c r="NNR18" s="2"/>
      <c r="NNS18" s="2"/>
      <c r="NNT18" s="2"/>
      <c r="NNU18" s="2"/>
      <c r="NNV18" s="2"/>
      <c r="NNW18" s="2"/>
      <c r="NNX18" s="2"/>
      <c r="NNY18" s="2"/>
      <c r="NNZ18" s="2"/>
      <c r="NOA18" s="2"/>
      <c r="NOB18" s="2"/>
      <c r="NOC18" s="2"/>
      <c r="NOD18" s="2"/>
      <c r="NOE18" s="2"/>
      <c r="NOF18" s="2"/>
      <c r="NOG18" s="2"/>
      <c r="NOH18" s="2"/>
      <c r="NOI18" s="2"/>
      <c r="NOJ18" s="2"/>
      <c r="NOK18" s="2"/>
      <c r="NOL18" s="2"/>
      <c r="NOM18" s="2"/>
      <c r="NON18" s="2"/>
      <c r="NOO18" s="2"/>
      <c r="NOP18" s="2"/>
      <c r="NOQ18" s="2"/>
      <c r="NOR18" s="2"/>
      <c r="NOS18" s="2"/>
      <c r="NOT18" s="2"/>
      <c r="NOU18" s="2"/>
      <c r="NOV18" s="2"/>
      <c r="NOW18" s="2"/>
      <c r="NOX18" s="2"/>
      <c r="NOY18" s="2"/>
      <c r="NOZ18" s="2"/>
      <c r="NPA18" s="2"/>
      <c r="NPB18" s="2"/>
      <c r="NPC18" s="2"/>
      <c r="NPD18" s="2"/>
      <c r="NPE18" s="2"/>
      <c r="NPF18" s="2"/>
      <c r="NPG18" s="2"/>
      <c r="NPH18" s="2"/>
      <c r="NPI18" s="2"/>
      <c r="NPJ18" s="2"/>
      <c r="NPK18" s="2"/>
      <c r="NPL18" s="2"/>
      <c r="NPM18" s="2"/>
      <c r="NPN18" s="2"/>
      <c r="NPO18" s="2"/>
      <c r="NPP18" s="2"/>
      <c r="NPQ18" s="2"/>
      <c r="NPR18" s="2"/>
      <c r="NPS18" s="2"/>
      <c r="NPT18" s="2"/>
      <c r="NPU18" s="2"/>
      <c r="NPV18" s="2"/>
      <c r="NPW18" s="2"/>
      <c r="NPX18" s="2"/>
      <c r="NPY18" s="2"/>
      <c r="NPZ18" s="2"/>
      <c r="NQA18" s="2"/>
      <c r="NQB18" s="2"/>
      <c r="NQC18" s="2"/>
      <c r="NQD18" s="2"/>
      <c r="NQE18" s="2"/>
      <c r="NQF18" s="2"/>
      <c r="NQG18" s="2"/>
      <c r="NQH18" s="2"/>
      <c r="NQI18" s="2"/>
      <c r="NQJ18" s="2"/>
      <c r="NQK18" s="2"/>
      <c r="NQL18" s="2"/>
      <c r="NQM18" s="2"/>
      <c r="NQN18" s="2"/>
      <c r="NQO18" s="2"/>
      <c r="NQP18" s="2"/>
      <c r="NQQ18" s="2"/>
      <c r="NQR18" s="2"/>
      <c r="NQS18" s="2"/>
      <c r="NQT18" s="2"/>
      <c r="NQU18" s="2"/>
      <c r="NQV18" s="2"/>
      <c r="NQW18" s="2"/>
      <c r="NQX18" s="2"/>
      <c r="NQY18" s="2"/>
      <c r="NQZ18" s="2"/>
      <c r="NRA18" s="2"/>
      <c r="NRB18" s="2"/>
      <c r="NRC18" s="2"/>
      <c r="NRD18" s="2"/>
      <c r="NRE18" s="2"/>
      <c r="NRF18" s="2"/>
      <c r="NRG18" s="2"/>
      <c r="NRH18" s="2"/>
      <c r="NRI18" s="2"/>
      <c r="NRJ18" s="2"/>
      <c r="NRK18" s="2"/>
      <c r="NRL18" s="2"/>
      <c r="NRM18" s="2"/>
      <c r="NRN18" s="2"/>
      <c r="NRO18" s="2"/>
      <c r="NRP18" s="2"/>
      <c r="NRQ18" s="2"/>
      <c r="NRR18" s="2"/>
      <c r="NRS18" s="2"/>
      <c r="NRT18" s="2"/>
      <c r="NRU18" s="2"/>
      <c r="NRV18" s="2"/>
      <c r="NRW18" s="2"/>
      <c r="NRX18" s="2"/>
      <c r="NRY18" s="2"/>
      <c r="NRZ18" s="2"/>
      <c r="NSA18" s="2"/>
      <c r="NSB18" s="2"/>
      <c r="NSC18" s="2"/>
      <c r="NSD18" s="2"/>
      <c r="NSE18" s="2"/>
      <c r="NSF18" s="2"/>
      <c r="NSG18" s="2"/>
      <c r="NSH18" s="2"/>
      <c r="NSI18" s="2"/>
      <c r="NSJ18" s="2"/>
      <c r="NSK18" s="2"/>
      <c r="NSL18" s="2"/>
      <c r="NSM18" s="2"/>
      <c r="NSN18" s="2"/>
      <c r="NSO18" s="2"/>
      <c r="NSP18" s="2"/>
      <c r="NSQ18" s="2"/>
      <c r="NSR18" s="2"/>
      <c r="NSS18" s="2"/>
      <c r="NST18" s="2"/>
      <c r="NSU18" s="2"/>
      <c r="NSV18" s="2"/>
      <c r="NSW18" s="2"/>
      <c r="NSX18" s="2"/>
      <c r="NSY18" s="2"/>
      <c r="NSZ18" s="2"/>
      <c r="NTA18" s="2"/>
      <c r="NTB18" s="2"/>
      <c r="NTC18" s="2"/>
      <c r="NTD18" s="2"/>
      <c r="NTE18" s="2"/>
      <c r="NTF18" s="2"/>
      <c r="NTG18" s="2"/>
      <c r="NTH18" s="2"/>
      <c r="NTI18" s="2"/>
      <c r="NTJ18" s="2"/>
      <c r="NTK18" s="2"/>
      <c r="NTL18" s="2"/>
      <c r="NTM18" s="2"/>
      <c r="NTN18" s="2"/>
      <c r="NTO18" s="2"/>
      <c r="NTP18" s="2"/>
      <c r="NTQ18" s="2"/>
      <c r="NTR18" s="2"/>
      <c r="NTS18" s="2"/>
      <c r="NTT18" s="2"/>
      <c r="NTU18" s="2"/>
      <c r="NTV18" s="2"/>
      <c r="NTW18" s="2"/>
      <c r="NTX18" s="2"/>
      <c r="NTY18" s="2"/>
      <c r="NTZ18" s="2"/>
      <c r="NUA18" s="2"/>
      <c r="NUB18" s="2"/>
      <c r="NUC18" s="2"/>
      <c r="NUD18" s="2"/>
      <c r="NUE18" s="2"/>
      <c r="NUF18" s="2"/>
      <c r="NUG18" s="2"/>
      <c r="NUH18" s="2"/>
      <c r="NUI18" s="2"/>
      <c r="NUJ18" s="2"/>
      <c r="NUK18" s="2"/>
      <c r="NUL18" s="2"/>
      <c r="NUM18" s="2"/>
      <c r="NUN18" s="2"/>
      <c r="NUO18" s="2"/>
      <c r="NUP18" s="2"/>
      <c r="NUQ18" s="2"/>
      <c r="NUR18" s="2"/>
      <c r="NUS18" s="2"/>
      <c r="NUT18" s="2"/>
      <c r="NUU18" s="2"/>
      <c r="NUV18" s="2"/>
      <c r="NUW18" s="2"/>
      <c r="NUX18" s="2"/>
      <c r="NUY18" s="2"/>
      <c r="NUZ18" s="2"/>
      <c r="NVA18" s="2"/>
      <c r="NVB18" s="2"/>
      <c r="NVC18" s="2"/>
      <c r="NVD18" s="2"/>
      <c r="NVE18" s="2"/>
      <c r="NVF18" s="2"/>
      <c r="NVG18" s="2"/>
      <c r="NVH18" s="2"/>
      <c r="NVI18" s="2"/>
      <c r="NVJ18" s="2"/>
      <c r="NVK18" s="2"/>
      <c r="NVL18" s="2"/>
      <c r="NVM18" s="2"/>
      <c r="NVN18" s="2"/>
      <c r="NVO18" s="2"/>
      <c r="NVP18" s="2"/>
      <c r="NVQ18" s="2"/>
      <c r="NVR18" s="2"/>
      <c r="NVS18" s="2"/>
      <c r="NVT18" s="2"/>
      <c r="NVU18" s="2"/>
      <c r="NVV18" s="2"/>
      <c r="NVW18" s="2"/>
      <c r="NVX18" s="2"/>
      <c r="NVY18" s="2"/>
      <c r="NVZ18" s="2"/>
      <c r="NWA18" s="2"/>
      <c r="NWB18" s="2"/>
      <c r="NWC18" s="2"/>
      <c r="NWD18" s="2"/>
      <c r="NWE18" s="2"/>
      <c r="NWF18" s="2"/>
      <c r="NWG18" s="2"/>
      <c r="NWH18" s="2"/>
      <c r="NWI18" s="2"/>
      <c r="NWJ18" s="2"/>
      <c r="NWK18" s="2"/>
      <c r="NWL18" s="2"/>
      <c r="NWM18" s="2"/>
      <c r="NWN18" s="2"/>
      <c r="NWO18" s="2"/>
      <c r="NWP18" s="2"/>
      <c r="NWQ18" s="2"/>
      <c r="NWR18" s="2"/>
      <c r="NWS18" s="2"/>
      <c r="NWT18" s="2"/>
      <c r="NWU18" s="2"/>
      <c r="NWV18" s="2"/>
      <c r="NWW18" s="2"/>
      <c r="NWX18" s="2"/>
      <c r="NWY18" s="2"/>
      <c r="NWZ18" s="2"/>
      <c r="NXA18" s="2"/>
      <c r="NXB18" s="2"/>
      <c r="NXC18" s="2"/>
      <c r="NXD18" s="2"/>
      <c r="NXE18" s="2"/>
      <c r="NXF18" s="2"/>
      <c r="NXG18" s="2"/>
      <c r="NXH18" s="2"/>
      <c r="NXI18" s="2"/>
      <c r="NXJ18" s="2"/>
      <c r="NXK18" s="2"/>
      <c r="NXL18" s="2"/>
      <c r="NXM18" s="2"/>
      <c r="NXN18" s="2"/>
      <c r="NXO18" s="2"/>
      <c r="NXP18" s="2"/>
      <c r="NXQ18" s="2"/>
      <c r="NXR18" s="2"/>
      <c r="NXS18" s="2"/>
      <c r="NXT18" s="2"/>
      <c r="NXU18" s="2"/>
      <c r="NXV18" s="2"/>
      <c r="NXW18" s="2"/>
      <c r="NXX18" s="2"/>
      <c r="NXY18" s="2"/>
      <c r="NXZ18" s="2"/>
      <c r="NYA18" s="2"/>
      <c r="NYB18" s="2"/>
      <c r="NYC18" s="2"/>
      <c r="NYD18" s="2"/>
      <c r="NYE18" s="2"/>
      <c r="NYF18" s="2"/>
      <c r="NYG18" s="2"/>
      <c r="NYH18" s="2"/>
      <c r="NYI18" s="2"/>
      <c r="NYJ18" s="2"/>
      <c r="NYK18" s="2"/>
      <c r="NYL18" s="2"/>
      <c r="NYM18" s="2"/>
      <c r="NYN18" s="2"/>
      <c r="NYO18" s="2"/>
      <c r="NYP18" s="2"/>
      <c r="NYQ18" s="2"/>
      <c r="NYR18" s="2"/>
      <c r="NYS18" s="2"/>
      <c r="NYT18" s="2"/>
      <c r="NYU18" s="2"/>
      <c r="NYV18" s="2"/>
      <c r="NYW18" s="2"/>
      <c r="NYX18" s="2"/>
      <c r="NYY18" s="2"/>
      <c r="NYZ18" s="2"/>
      <c r="NZA18" s="2"/>
      <c r="NZB18" s="2"/>
      <c r="NZC18" s="2"/>
      <c r="NZD18" s="2"/>
      <c r="NZE18" s="2"/>
      <c r="NZF18" s="2"/>
      <c r="NZG18" s="2"/>
      <c r="NZH18" s="2"/>
      <c r="NZI18" s="2"/>
      <c r="NZJ18" s="2"/>
      <c r="NZK18" s="2"/>
      <c r="NZL18" s="2"/>
      <c r="NZM18" s="2"/>
      <c r="NZN18" s="2"/>
      <c r="NZO18" s="2"/>
      <c r="NZP18" s="2"/>
      <c r="NZQ18" s="2"/>
      <c r="NZR18" s="2"/>
      <c r="NZS18" s="2"/>
      <c r="NZT18" s="2"/>
      <c r="NZU18" s="2"/>
      <c r="NZV18" s="2"/>
      <c r="NZW18" s="2"/>
      <c r="NZX18" s="2"/>
      <c r="NZY18" s="2"/>
      <c r="NZZ18" s="2"/>
      <c r="OAA18" s="2"/>
      <c r="OAB18" s="2"/>
      <c r="OAC18" s="2"/>
      <c r="OAD18" s="2"/>
      <c r="OAE18" s="2"/>
      <c r="OAF18" s="2"/>
      <c r="OAG18" s="2"/>
      <c r="OAH18" s="2"/>
      <c r="OAI18" s="2"/>
      <c r="OAJ18" s="2"/>
      <c r="OAK18" s="2"/>
      <c r="OAL18" s="2"/>
      <c r="OAM18" s="2"/>
      <c r="OAN18" s="2"/>
      <c r="OAO18" s="2"/>
      <c r="OAP18" s="2"/>
      <c r="OAQ18" s="2"/>
      <c r="OAR18" s="2"/>
      <c r="OAS18" s="2"/>
      <c r="OAT18" s="2"/>
      <c r="OAU18" s="2"/>
      <c r="OAV18" s="2"/>
      <c r="OAW18" s="2"/>
      <c r="OAX18" s="2"/>
      <c r="OAY18" s="2"/>
      <c r="OAZ18" s="2"/>
      <c r="OBA18" s="2"/>
      <c r="OBB18" s="2"/>
      <c r="OBC18" s="2"/>
      <c r="OBD18" s="2"/>
      <c r="OBE18" s="2"/>
      <c r="OBF18" s="2"/>
      <c r="OBG18" s="2"/>
      <c r="OBH18" s="2"/>
      <c r="OBI18" s="2"/>
      <c r="OBJ18" s="2"/>
      <c r="OBK18" s="2"/>
      <c r="OBL18" s="2"/>
      <c r="OBM18" s="2"/>
      <c r="OBN18" s="2"/>
      <c r="OBO18" s="2"/>
      <c r="OBP18" s="2"/>
      <c r="OBQ18" s="2"/>
      <c r="OBR18" s="2"/>
      <c r="OBS18" s="2"/>
      <c r="OBT18" s="2"/>
      <c r="OBU18" s="2"/>
      <c r="OBV18" s="2"/>
      <c r="OBW18" s="2"/>
      <c r="OBX18" s="2"/>
      <c r="OBY18" s="2"/>
      <c r="OBZ18" s="2"/>
      <c r="OCA18" s="2"/>
      <c r="OCB18" s="2"/>
      <c r="OCC18" s="2"/>
      <c r="OCD18" s="2"/>
      <c r="OCE18" s="2"/>
      <c r="OCF18" s="2"/>
      <c r="OCG18" s="2"/>
      <c r="OCH18" s="2"/>
      <c r="OCI18" s="2"/>
      <c r="OCJ18" s="2"/>
      <c r="OCK18" s="2"/>
      <c r="OCL18" s="2"/>
      <c r="OCM18" s="2"/>
      <c r="OCN18" s="2"/>
      <c r="OCO18" s="2"/>
      <c r="OCP18" s="2"/>
      <c r="OCQ18" s="2"/>
      <c r="OCR18" s="2"/>
      <c r="OCS18" s="2"/>
      <c r="OCT18" s="2"/>
      <c r="OCU18" s="2"/>
      <c r="OCV18" s="2"/>
      <c r="OCW18" s="2"/>
      <c r="OCX18" s="2"/>
      <c r="OCY18" s="2"/>
      <c r="OCZ18" s="2"/>
      <c r="ODA18" s="2"/>
      <c r="ODB18" s="2"/>
      <c r="ODC18" s="2"/>
      <c r="ODD18" s="2"/>
      <c r="ODE18" s="2"/>
      <c r="ODF18" s="2"/>
      <c r="ODG18" s="2"/>
      <c r="ODH18" s="2"/>
      <c r="ODI18" s="2"/>
      <c r="ODJ18" s="2"/>
      <c r="ODK18" s="2"/>
      <c r="ODL18" s="2"/>
      <c r="ODM18" s="2"/>
      <c r="ODN18" s="2"/>
      <c r="ODO18" s="2"/>
      <c r="ODP18" s="2"/>
      <c r="ODQ18" s="2"/>
      <c r="ODR18" s="2"/>
      <c r="ODS18" s="2"/>
      <c r="ODT18" s="2"/>
      <c r="ODU18" s="2"/>
      <c r="ODV18" s="2"/>
      <c r="ODW18" s="2"/>
      <c r="ODX18" s="2"/>
      <c r="ODY18" s="2"/>
      <c r="ODZ18" s="2"/>
      <c r="OEA18" s="2"/>
      <c r="OEB18" s="2"/>
      <c r="OEC18" s="2"/>
      <c r="OED18" s="2"/>
      <c r="OEE18" s="2"/>
      <c r="OEF18" s="2"/>
      <c r="OEG18" s="2"/>
      <c r="OEH18" s="2"/>
      <c r="OEI18" s="2"/>
      <c r="OEJ18" s="2"/>
      <c r="OEK18" s="2"/>
      <c r="OEL18" s="2"/>
      <c r="OEM18" s="2"/>
      <c r="OEN18" s="2"/>
      <c r="OEO18" s="2"/>
      <c r="OEP18" s="2"/>
      <c r="OEQ18" s="2"/>
      <c r="OER18" s="2"/>
      <c r="OES18" s="2"/>
      <c r="OET18" s="2"/>
      <c r="OEU18" s="2"/>
      <c r="OEV18" s="2"/>
      <c r="OEW18" s="2"/>
      <c r="OEX18" s="2"/>
      <c r="OEY18" s="2"/>
      <c r="OEZ18" s="2"/>
      <c r="OFA18" s="2"/>
      <c r="OFB18" s="2"/>
      <c r="OFC18" s="2"/>
      <c r="OFD18" s="2"/>
      <c r="OFE18" s="2"/>
      <c r="OFF18" s="2"/>
      <c r="OFG18" s="2"/>
      <c r="OFH18" s="2"/>
      <c r="OFI18" s="2"/>
      <c r="OFJ18" s="2"/>
      <c r="OFK18" s="2"/>
      <c r="OFL18" s="2"/>
      <c r="OFM18" s="2"/>
      <c r="OFN18" s="2"/>
      <c r="OFO18" s="2"/>
      <c r="OFP18" s="2"/>
      <c r="OFQ18" s="2"/>
      <c r="OFR18" s="2"/>
      <c r="OFS18" s="2"/>
      <c r="OFT18" s="2"/>
      <c r="OFU18" s="2"/>
      <c r="OFV18" s="2"/>
      <c r="OFW18" s="2"/>
      <c r="OFX18" s="2"/>
      <c r="OFY18" s="2"/>
      <c r="OFZ18" s="2"/>
      <c r="OGA18" s="2"/>
      <c r="OGB18" s="2"/>
      <c r="OGC18" s="2"/>
      <c r="OGD18" s="2"/>
      <c r="OGE18" s="2"/>
      <c r="OGF18" s="2"/>
      <c r="OGG18" s="2"/>
      <c r="OGH18" s="2"/>
      <c r="OGI18" s="2"/>
      <c r="OGJ18" s="2"/>
      <c r="OGK18" s="2"/>
      <c r="OGL18" s="2"/>
      <c r="OGM18" s="2"/>
      <c r="OGN18" s="2"/>
      <c r="OGO18" s="2"/>
      <c r="OGP18" s="2"/>
      <c r="OGQ18" s="2"/>
      <c r="OGR18" s="2"/>
      <c r="OGS18" s="2"/>
      <c r="OGT18" s="2"/>
      <c r="OGU18" s="2"/>
      <c r="OGV18" s="2"/>
      <c r="OGW18" s="2"/>
      <c r="OGX18" s="2"/>
      <c r="OGY18" s="2"/>
      <c r="OGZ18" s="2"/>
      <c r="OHA18" s="2"/>
      <c r="OHB18" s="2"/>
      <c r="OHC18" s="2"/>
      <c r="OHD18" s="2"/>
      <c r="OHE18" s="2"/>
      <c r="OHF18" s="2"/>
      <c r="OHG18" s="2"/>
      <c r="OHH18" s="2"/>
      <c r="OHI18" s="2"/>
      <c r="OHJ18" s="2"/>
      <c r="OHK18" s="2"/>
      <c r="OHL18" s="2"/>
      <c r="OHM18" s="2"/>
      <c r="OHN18" s="2"/>
      <c r="OHO18" s="2"/>
      <c r="OHP18" s="2"/>
      <c r="OHQ18" s="2"/>
      <c r="OHR18" s="2"/>
      <c r="OHS18" s="2"/>
      <c r="OHT18" s="2"/>
      <c r="OHU18" s="2"/>
      <c r="OHV18" s="2"/>
      <c r="OHW18" s="2"/>
      <c r="OHX18" s="2"/>
      <c r="OHY18" s="2"/>
      <c r="OHZ18" s="2"/>
      <c r="OIA18" s="2"/>
      <c r="OIB18" s="2"/>
      <c r="OIC18" s="2"/>
      <c r="OID18" s="2"/>
      <c r="OIE18" s="2"/>
      <c r="OIF18" s="2"/>
      <c r="OIG18" s="2"/>
      <c r="OIH18" s="2"/>
      <c r="OII18" s="2"/>
      <c r="OIJ18" s="2"/>
      <c r="OIK18" s="2"/>
      <c r="OIL18" s="2"/>
      <c r="OIM18" s="2"/>
      <c r="OIN18" s="2"/>
      <c r="OIO18" s="2"/>
      <c r="OIP18" s="2"/>
      <c r="OIQ18" s="2"/>
      <c r="OIR18" s="2"/>
      <c r="OIS18" s="2"/>
      <c r="OIT18" s="2"/>
      <c r="OIU18" s="2"/>
      <c r="OIV18" s="2"/>
      <c r="OIW18" s="2"/>
      <c r="OIX18" s="2"/>
      <c r="OIY18" s="2"/>
      <c r="OIZ18" s="2"/>
      <c r="OJA18" s="2"/>
      <c r="OJB18" s="2"/>
      <c r="OJC18" s="2"/>
      <c r="OJD18" s="2"/>
      <c r="OJE18" s="2"/>
      <c r="OJF18" s="2"/>
      <c r="OJG18" s="2"/>
      <c r="OJH18" s="2"/>
      <c r="OJI18" s="2"/>
      <c r="OJJ18" s="2"/>
      <c r="OJK18" s="2"/>
      <c r="OJL18" s="2"/>
      <c r="OJM18" s="2"/>
      <c r="OJN18" s="2"/>
      <c r="OJO18" s="2"/>
      <c r="OJP18" s="2"/>
      <c r="OJQ18" s="2"/>
      <c r="OJR18" s="2"/>
      <c r="OJS18" s="2"/>
      <c r="OJT18" s="2"/>
      <c r="OJU18" s="2"/>
      <c r="OJV18" s="2"/>
      <c r="OJW18" s="2"/>
      <c r="OJX18" s="2"/>
      <c r="OJY18" s="2"/>
      <c r="OJZ18" s="2"/>
      <c r="OKA18" s="2"/>
      <c r="OKB18" s="2"/>
      <c r="OKC18" s="2"/>
      <c r="OKD18" s="2"/>
      <c r="OKE18" s="2"/>
      <c r="OKF18" s="2"/>
      <c r="OKG18" s="2"/>
      <c r="OKH18" s="2"/>
      <c r="OKI18" s="2"/>
      <c r="OKJ18" s="2"/>
      <c r="OKK18" s="2"/>
      <c r="OKL18" s="2"/>
      <c r="OKM18" s="2"/>
      <c r="OKN18" s="2"/>
      <c r="OKO18" s="2"/>
      <c r="OKP18" s="2"/>
      <c r="OKQ18" s="2"/>
      <c r="OKR18" s="2"/>
      <c r="OKS18" s="2"/>
      <c r="OKT18" s="2"/>
      <c r="OKU18" s="2"/>
      <c r="OKV18" s="2"/>
      <c r="OKW18" s="2"/>
      <c r="OKX18" s="2"/>
      <c r="OKY18" s="2"/>
      <c r="OKZ18" s="2"/>
      <c r="OLA18" s="2"/>
      <c r="OLB18" s="2"/>
      <c r="OLC18" s="2"/>
      <c r="OLD18" s="2"/>
      <c r="OLE18" s="2"/>
      <c r="OLF18" s="2"/>
      <c r="OLG18" s="2"/>
      <c r="OLH18" s="2"/>
      <c r="OLI18" s="2"/>
      <c r="OLJ18" s="2"/>
      <c r="OLK18" s="2"/>
      <c r="OLL18" s="2"/>
      <c r="OLM18" s="2"/>
      <c r="OLN18" s="2"/>
      <c r="OLO18" s="2"/>
      <c r="OLP18" s="2"/>
      <c r="OLQ18" s="2"/>
      <c r="OLR18" s="2"/>
      <c r="OLS18" s="2"/>
      <c r="OLT18" s="2"/>
      <c r="OLU18" s="2"/>
      <c r="OLV18" s="2"/>
      <c r="OLW18" s="2"/>
      <c r="OLX18" s="2"/>
      <c r="OLY18" s="2"/>
      <c r="OLZ18" s="2"/>
      <c r="OMA18" s="2"/>
      <c r="OMB18" s="2"/>
      <c r="OMC18" s="2"/>
      <c r="OMD18" s="2"/>
      <c r="OME18" s="2"/>
      <c r="OMF18" s="2"/>
      <c r="OMG18" s="2"/>
      <c r="OMH18" s="2"/>
      <c r="OMI18" s="2"/>
      <c r="OMJ18" s="2"/>
      <c r="OMK18" s="2"/>
      <c r="OML18" s="2"/>
      <c r="OMM18" s="2"/>
      <c r="OMN18" s="2"/>
      <c r="OMO18" s="2"/>
      <c r="OMP18" s="2"/>
      <c r="OMQ18" s="2"/>
      <c r="OMR18" s="2"/>
      <c r="OMS18" s="2"/>
      <c r="OMT18" s="2"/>
      <c r="OMU18" s="2"/>
      <c r="OMV18" s="2"/>
      <c r="OMW18" s="2"/>
      <c r="OMX18" s="2"/>
      <c r="OMY18" s="2"/>
      <c r="OMZ18" s="2"/>
      <c r="ONA18" s="2"/>
      <c r="ONB18" s="2"/>
      <c r="ONC18" s="2"/>
      <c r="OND18" s="2"/>
      <c r="ONE18" s="2"/>
      <c r="ONF18" s="2"/>
      <c r="ONG18" s="2"/>
      <c r="ONH18" s="2"/>
      <c r="ONI18" s="2"/>
      <c r="ONJ18" s="2"/>
      <c r="ONK18" s="2"/>
      <c r="ONL18" s="2"/>
      <c r="ONM18" s="2"/>
      <c r="ONN18" s="2"/>
      <c r="ONO18" s="2"/>
      <c r="ONP18" s="2"/>
      <c r="ONQ18" s="2"/>
      <c r="ONR18" s="2"/>
      <c r="ONS18" s="2"/>
      <c r="ONT18" s="2"/>
      <c r="ONU18" s="2"/>
      <c r="ONV18" s="2"/>
      <c r="ONW18" s="2"/>
      <c r="ONX18" s="2"/>
      <c r="ONY18" s="2"/>
      <c r="ONZ18" s="2"/>
      <c r="OOA18" s="2"/>
      <c r="OOB18" s="2"/>
      <c r="OOC18" s="2"/>
      <c r="OOD18" s="2"/>
      <c r="OOE18" s="2"/>
      <c r="OOF18" s="2"/>
      <c r="OOG18" s="2"/>
      <c r="OOH18" s="2"/>
      <c r="OOI18" s="2"/>
      <c r="OOJ18" s="2"/>
      <c r="OOK18" s="2"/>
      <c r="OOL18" s="2"/>
      <c r="OOM18" s="2"/>
      <c r="OON18" s="2"/>
      <c r="OOO18" s="2"/>
      <c r="OOP18" s="2"/>
      <c r="OOQ18" s="2"/>
      <c r="OOR18" s="2"/>
      <c r="OOS18" s="2"/>
      <c r="OOT18" s="2"/>
      <c r="OOU18" s="2"/>
      <c r="OOV18" s="2"/>
      <c r="OOW18" s="2"/>
      <c r="OOX18" s="2"/>
      <c r="OOY18" s="2"/>
      <c r="OOZ18" s="2"/>
      <c r="OPA18" s="2"/>
      <c r="OPB18" s="2"/>
      <c r="OPC18" s="2"/>
      <c r="OPD18" s="2"/>
      <c r="OPE18" s="2"/>
      <c r="OPF18" s="2"/>
      <c r="OPG18" s="2"/>
      <c r="OPH18" s="2"/>
      <c r="OPI18" s="2"/>
      <c r="OPJ18" s="2"/>
      <c r="OPK18" s="2"/>
      <c r="OPL18" s="2"/>
      <c r="OPM18" s="2"/>
      <c r="OPN18" s="2"/>
      <c r="OPO18" s="2"/>
      <c r="OPP18" s="2"/>
      <c r="OPQ18" s="2"/>
      <c r="OPR18" s="2"/>
      <c r="OPS18" s="2"/>
      <c r="OPT18" s="2"/>
      <c r="OPU18" s="2"/>
      <c r="OPV18" s="2"/>
      <c r="OPW18" s="2"/>
      <c r="OPX18" s="2"/>
      <c r="OPY18" s="2"/>
      <c r="OPZ18" s="2"/>
      <c r="OQA18" s="2"/>
      <c r="OQB18" s="2"/>
      <c r="OQC18" s="2"/>
      <c r="OQD18" s="2"/>
      <c r="OQE18" s="2"/>
      <c r="OQF18" s="2"/>
      <c r="OQG18" s="2"/>
      <c r="OQH18" s="2"/>
      <c r="OQI18" s="2"/>
      <c r="OQJ18" s="2"/>
      <c r="OQK18" s="2"/>
      <c r="OQL18" s="2"/>
      <c r="OQM18" s="2"/>
      <c r="OQN18" s="2"/>
      <c r="OQO18" s="2"/>
      <c r="OQP18" s="2"/>
      <c r="OQQ18" s="2"/>
      <c r="OQR18" s="2"/>
      <c r="OQS18" s="2"/>
      <c r="OQT18" s="2"/>
      <c r="OQU18" s="2"/>
      <c r="OQV18" s="2"/>
      <c r="OQW18" s="2"/>
      <c r="OQX18" s="2"/>
      <c r="OQY18" s="2"/>
      <c r="OQZ18" s="2"/>
      <c r="ORA18" s="2"/>
      <c r="ORB18" s="2"/>
      <c r="ORC18" s="2"/>
      <c r="ORD18" s="2"/>
      <c r="ORE18" s="2"/>
      <c r="ORF18" s="2"/>
      <c r="ORG18" s="2"/>
      <c r="ORH18" s="2"/>
      <c r="ORI18" s="2"/>
      <c r="ORJ18" s="2"/>
      <c r="ORK18" s="2"/>
      <c r="ORL18" s="2"/>
      <c r="ORM18" s="2"/>
      <c r="ORN18" s="2"/>
      <c r="ORO18" s="2"/>
      <c r="ORP18" s="2"/>
      <c r="ORQ18" s="2"/>
      <c r="ORR18" s="2"/>
      <c r="ORS18" s="2"/>
      <c r="ORT18" s="2"/>
      <c r="ORU18" s="2"/>
      <c r="ORV18" s="2"/>
      <c r="ORW18" s="2"/>
      <c r="ORX18" s="2"/>
      <c r="ORY18" s="2"/>
      <c r="ORZ18" s="2"/>
      <c r="OSA18" s="2"/>
      <c r="OSB18" s="2"/>
      <c r="OSC18" s="2"/>
      <c r="OSD18" s="2"/>
      <c r="OSE18" s="2"/>
      <c r="OSF18" s="2"/>
      <c r="OSG18" s="2"/>
      <c r="OSH18" s="2"/>
      <c r="OSI18" s="2"/>
      <c r="OSJ18" s="2"/>
      <c r="OSK18" s="2"/>
      <c r="OSL18" s="2"/>
      <c r="OSM18" s="2"/>
      <c r="OSN18" s="2"/>
      <c r="OSO18" s="2"/>
      <c r="OSP18" s="2"/>
      <c r="OSQ18" s="2"/>
      <c r="OSR18" s="2"/>
      <c r="OSS18" s="2"/>
      <c r="OST18" s="2"/>
      <c r="OSU18" s="2"/>
      <c r="OSV18" s="2"/>
      <c r="OSW18" s="2"/>
      <c r="OSX18" s="2"/>
      <c r="OSY18" s="2"/>
      <c r="OSZ18" s="2"/>
      <c r="OTA18" s="2"/>
      <c r="OTB18" s="2"/>
      <c r="OTC18" s="2"/>
      <c r="OTD18" s="2"/>
      <c r="OTE18" s="2"/>
      <c r="OTF18" s="2"/>
      <c r="OTG18" s="2"/>
      <c r="OTH18" s="2"/>
      <c r="OTI18" s="2"/>
      <c r="OTJ18" s="2"/>
      <c r="OTK18" s="2"/>
      <c r="OTL18" s="2"/>
      <c r="OTM18" s="2"/>
      <c r="OTN18" s="2"/>
      <c r="OTO18" s="2"/>
      <c r="OTP18" s="2"/>
      <c r="OTQ18" s="2"/>
      <c r="OTR18" s="2"/>
      <c r="OTS18" s="2"/>
      <c r="OTT18" s="2"/>
      <c r="OTU18" s="2"/>
      <c r="OTV18" s="2"/>
      <c r="OTW18" s="2"/>
      <c r="OTX18" s="2"/>
      <c r="OTY18" s="2"/>
      <c r="OTZ18" s="2"/>
      <c r="OUA18" s="2"/>
      <c r="OUB18" s="2"/>
      <c r="OUC18" s="2"/>
      <c r="OUD18" s="2"/>
      <c r="OUE18" s="2"/>
      <c r="OUF18" s="2"/>
      <c r="OUG18" s="2"/>
      <c r="OUH18" s="2"/>
      <c r="OUI18" s="2"/>
      <c r="OUJ18" s="2"/>
      <c r="OUK18" s="2"/>
      <c r="OUL18" s="2"/>
      <c r="OUM18" s="2"/>
      <c r="OUN18" s="2"/>
      <c r="OUO18" s="2"/>
      <c r="OUP18" s="2"/>
      <c r="OUQ18" s="2"/>
      <c r="OUR18" s="2"/>
      <c r="OUS18" s="2"/>
      <c r="OUT18" s="2"/>
      <c r="OUU18" s="2"/>
      <c r="OUV18" s="2"/>
      <c r="OUW18" s="2"/>
      <c r="OUX18" s="2"/>
      <c r="OUY18" s="2"/>
      <c r="OUZ18" s="2"/>
      <c r="OVA18" s="2"/>
      <c r="OVB18" s="2"/>
      <c r="OVC18" s="2"/>
      <c r="OVD18" s="2"/>
      <c r="OVE18" s="2"/>
      <c r="OVF18" s="2"/>
      <c r="OVG18" s="2"/>
      <c r="OVH18" s="2"/>
      <c r="OVI18" s="2"/>
      <c r="OVJ18" s="2"/>
      <c r="OVK18" s="2"/>
      <c r="OVL18" s="2"/>
      <c r="OVM18" s="2"/>
      <c r="OVN18" s="2"/>
      <c r="OVO18" s="2"/>
      <c r="OVP18" s="2"/>
      <c r="OVQ18" s="2"/>
      <c r="OVR18" s="2"/>
      <c r="OVS18" s="2"/>
      <c r="OVT18" s="2"/>
      <c r="OVU18" s="2"/>
      <c r="OVV18" s="2"/>
      <c r="OVW18" s="2"/>
      <c r="OVX18" s="2"/>
      <c r="OVY18" s="2"/>
      <c r="OVZ18" s="2"/>
      <c r="OWA18" s="2"/>
      <c r="OWB18" s="2"/>
      <c r="OWC18" s="2"/>
      <c r="OWD18" s="2"/>
      <c r="OWE18" s="2"/>
      <c r="OWF18" s="2"/>
      <c r="OWG18" s="2"/>
      <c r="OWH18" s="2"/>
      <c r="OWI18" s="2"/>
      <c r="OWJ18" s="2"/>
      <c r="OWK18" s="2"/>
      <c r="OWL18" s="2"/>
      <c r="OWM18" s="2"/>
      <c r="OWN18" s="2"/>
      <c r="OWO18" s="2"/>
      <c r="OWP18" s="2"/>
      <c r="OWQ18" s="2"/>
      <c r="OWR18" s="2"/>
      <c r="OWS18" s="2"/>
      <c r="OWT18" s="2"/>
      <c r="OWU18" s="2"/>
      <c r="OWV18" s="2"/>
      <c r="OWW18" s="2"/>
      <c r="OWX18" s="2"/>
      <c r="OWY18" s="2"/>
      <c r="OWZ18" s="2"/>
      <c r="OXA18" s="2"/>
      <c r="OXB18" s="2"/>
      <c r="OXC18" s="2"/>
      <c r="OXD18" s="2"/>
      <c r="OXE18" s="2"/>
      <c r="OXF18" s="2"/>
      <c r="OXG18" s="2"/>
      <c r="OXH18" s="2"/>
      <c r="OXI18" s="2"/>
      <c r="OXJ18" s="2"/>
      <c r="OXK18" s="2"/>
      <c r="OXL18" s="2"/>
      <c r="OXM18" s="2"/>
      <c r="OXN18" s="2"/>
      <c r="OXO18" s="2"/>
      <c r="OXP18" s="2"/>
      <c r="OXQ18" s="2"/>
      <c r="OXR18" s="2"/>
      <c r="OXS18" s="2"/>
      <c r="OXT18" s="2"/>
      <c r="OXU18" s="2"/>
      <c r="OXV18" s="2"/>
      <c r="OXW18" s="2"/>
      <c r="OXX18" s="2"/>
      <c r="OXY18" s="2"/>
      <c r="OXZ18" s="2"/>
      <c r="OYA18" s="2"/>
      <c r="OYB18" s="2"/>
      <c r="OYC18" s="2"/>
      <c r="OYD18" s="2"/>
      <c r="OYE18" s="2"/>
      <c r="OYF18" s="2"/>
      <c r="OYG18" s="2"/>
      <c r="OYH18" s="2"/>
      <c r="OYI18" s="2"/>
      <c r="OYJ18" s="2"/>
      <c r="OYK18" s="2"/>
      <c r="OYL18" s="2"/>
      <c r="OYM18" s="2"/>
      <c r="OYN18" s="2"/>
      <c r="OYO18" s="2"/>
      <c r="OYP18" s="2"/>
      <c r="OYQ18" s="2"/>
      <c r="OYR18" s="2"/>
      <c r="OYS18" s="2"/>
      <c r="OYT18" s="2"/>
      <c r="OYU18" s="2"/>
      <c r="OYV18" s="2"/>
      <c r="OYW18" s="2"/>
      <c r="OYX18" s="2"/>
      <c r="OYY18" s="2"/>
      <c r="OYZ18" s="2"/>
      <c r="OZA18" s="2"/>
      <c r="OZB18" s="2"/>
      <c r="OZC18" s="2"/>
      <c r="OZD18" s="2"/>
      <c r="OZE18" s="2"/>
      <c r="OZF18" s="2"/>
      <c r="OZG18" s="2"/>
      <c r="OZH18" s="2"/>
      <c r="OZI18" s="2"/>
      <c r="OZJ18" s="2"/>
      <c r="OZK18" s="2"/>
      <c r="OZL18" s="2"/>
      <c r="OZM18" s="2"/>
      <c r="OZN18" s="2"/>
      <c r="OZO18" s="2"/>
      <c r="OZP18" s="2"/>
      <c r="OZQ18" s="2"/>
      <c r="OZR18" s="2"/>
      <c r="OZS18" s="2"/>
      <c r="OZT18" s="2"/>
      <c r="OZU18" s="2"/>
      <c r="OZV18" s="2"/>
      <c r="OZW18" s="2"/>
      <c r="OZX18" s="2"/>
      <c r="OZY18" s="2"/>
      <c r="OZZ18" s="2"/>
      <c r="PAA18" s="2"/>
      <c r="PAB18" s="2"/>
      <c r="PAC18" s="2"/>
      <c r="PAD18" s="2"/>
      <c r="PAE18" s="2"/>
      <c r="PAF18" s="2"/>
      <c r="PAG18" s="2"/>
      <c r="PAH18" s="2"/>
      <c r="PAI18" s="2"/>
      <c r="PAJ18" s="2"/>
      <c r="PAK18" s="2"/>
      <c r="PAL18" s="2"/>
      <c r="PAM18" s="2"/>
      <c r="PAN18" s="2"/>
      <c r="PAO18" s="2"/>
      <c r="PAP18" s="2"/>
      <c r="PAQ18" s="2"/>
      <c r="PAR18" s="2"/>
      <c r="PAS18" s="2"/>
      <c r="PAT18" s="2"/>
      <c r="PAU18" s="2"/>
      <c r="PAV18" s="2"/>
      <c r="PAW18" s="2"/>
      <c r="PAX18" s="2"/>
      <c r="PAY18" s="2"/>
      <c r="PAZ18" s="2"/>
      <c r="PBA18" s="2"/>
      <c r="PBB18" s="2"/>
      <c r="PBC18" s="2"/>
      <c r="PBD18" s="2"/>
      <c r="PBE18" s="2"/>
      <c r="PBF18" s="2"/>
      <c r="PBG18" s="2"/>
      <c r="PBH18" s="2"/>
      <c r="PBI18" s="2"/>
      <c r="PBJ18" s="2"/>
      <c r="PBK18" s="2"/>
      <c r="PBL18" s="2"/>
      <c r="PBM18" s="2"/>
      <c r="PBN18" s="2"/>
      <c r="PBO18" s="2"/>
      <c r="PBP18" s="2"/>
      <c r="PBQ18" s="2"/>
      <c r="PBR18" s="2"/>
      <c r="PBS18" s="2"/>
      <c r="PBT18" s="2"/>
      <c r="PBU18" s="2"/>
      <c r="PBV18" s="2"/>
      <c r="PBW18" s="2"/>
      <c r="PBX18" s="2"/>
      <c r="PBY18" s="2"/>
      <c r="PBZ18" s="2"/>
      <c r="PCA18" s="2"/>
      <c r="PCB18" s="2"/>
      <c r="PCC18" s="2"/>
      <c r="PCD18" s="2"/>
      <c r="PCE18" s="2"/>
      <c r="PCF18" s="2"/>
      <c r="PCG18" s="2"/>
      <c r="PCH18" s="2"/>
      <c r="PCI18" s="2"/>
      <c r="PCJ18" s="2"/>
      <c r="PCK18" s="2"/>
      <c r="PCL18" s="2"/>
      <c r="PCM18" s="2"/>
      <c r="PCN18" s="2"/>
      <c r="PCO18" s="2"/>
      <c r="PCP18" s="2"/>
      <c r="PCQ18" s="2"/>
      <c r="PCR18" s="2"/>
      <c r="PCS18" s="2"/>
      <c r="PCT18" s="2"/>
      <c r="PCU18" s="2"/>
      <c r="PCV18" s="2"/>
      <c r="PCW18" s="2"/>
      <c r="PCX18" s="2"/>
      <c r="PCY18" s="2"/>
      <c r="PCZ18" s="2"/>
      <c r="PDA18" s="2"/>
      <c r="PDB18" s="2"/>
      <c r="PDC18" s="2"/>
      <c r="PDD18" s="2"/>
      <c r="PDE18" s="2"/>
      <c r="PDF18" s="2"/>
      <c r="PDG18" s="2"/>
      <c r="PDH18" s="2"/>
      <c r="PDI18" s="2"/>
      <c r="PDJ18" s="2"/>
      <c r="PDK18" s="2"/>
      <c r="PDL18" s="2"/>
      <c r="PDM18" s="2"/>
      <c r="PDN18" s="2"/>
      <c r="PDO18" s="2"/>
      <c r="PDP18" s="2"/>
      <c r="PDQ18" s="2"/>
      <c r="PDR18" s="2"/>
      <c r="PDS18" s="2"/>
      <c r="PDT18" s="2"/>
      <c r="PDU18" s="2"/>
      <c r="PDV18" s="2"/>
      <c r="PDW18" s="2"/>
      <c r="PDX18" s="2"/>
      <c r="PDY18" s="2"/>
      <c r="PDZ18" s="2"/>
      <c r="PEA18" s="2"/>
      <c r="PEB18" s="2"/>
      <c r="PEC18" s="2"/>
      <c r="PED18" s="2"/>
      <c r="PEE18" s="2"/>
      <c r="PEF18" s="2"/>
      <c r="PEG18" s="2"/>
      <c r="PEH18" s="2"/>
      <c r="PEI18" s="2"/>
      <c r="PEJ18" s="2"/>
      <c r="PEK18" s="2"/>
      <c r="PEL18" s="2"/>
      <c r="PEM18" s="2"/>
      <c r="PEN18" s="2"/>
      <c r="PEO18" s="2"/>
      <c r="PEP18" s="2"/>
      <c r="PEQ18" s="2"/>
      <c r="PER18" s="2"/>
      <c r="PES18" s="2"/>
      <c r="PET18" s="2"/>
      <c r="PEU18" s="2"/>
      <c r="PEV18" s="2"/>
      <c r="PEW18" s="2"/>
      <c r="PEX18" s="2"/>
      <c r="PEY18" s="2"/>
      <c r="PEZ18" s="2"/>
      <c r="PFA18" s="2"/>
      <c r="PFB18" s="2"/>
      <c r="PFC18" s="2"/>
      <c r="PFD18" s="2"/>
      <c r="PFE18" s="2"/>
      <c r="PFF18" s="2"/>
      <c r="PFG18" s="2"/>
      <c r="PFH18" s="2"/>
      <c r="PFI18" s="2"/>
      <c r="PFJ18" s="2"/>
      <c r="PFK18" s="2"/>
      <c r="PFL18" s="2"/>
      <c r="PFM18" s="2"/>
      <c r="PFN18" s="2"/>
      <c r="PFO18" s="2"/>
      <c r="PFP18" s="2"/>
      <c r="PFQ18" s="2"/>
      <c r="PFR18" s="2"/>
      <c r="PFS18" s="2"/>
      <c r="PFT18" s="2"/>
      <c r="PFU18" s="2"/>
      <c r="PFV18" s="2"/>
      <c r="PFW18" s="2"/>
      <c r="PFX18" s="2"/>
      <c r="PFY18" s="2"/>
      <c r="PFZ18" s="2"/>
      <c r="PGA18" s="2"/>
      <c r="PGB18" s="2"/>
      <c r="PGC18" s="2"/>
      <c r="PGD18" s="2"/>
      <c r="PGE18" s="2"/>
      <c r="PGF18" s="2"/>
      <c r="PGG18" s="2"/>
      <c r="PGH18" s="2"/>
      <c r="PGI18" s="2"/>
      <c r="PGJ18" s="2"/>
      <c r="PGK18" s="2"/>
      <c r="PGL18" s="2"/>
      <c r="PGM18" s="2"/>
      <c r="PGN18" s="2"/>
      <c r="PGO18" s="2"/>
      <c r="PGP18" s="2"/>
      <c r="PGQ18" s="2"/>
      <c r="PGR18" s="2"/>
      <c r="PGS18" s="2"/>
      <c r="PGT18" s="2"/>
      <c r="PGU18" s="2"/>
      <c r="PGV18" s="2"/>
      <c r="PGW18" s="2"/>
      <c r="PGX18" s="2"/>
      <c r="PGY18" s="2"/>
      <c r="PGZ18" s="2"/>
      <c r="PHA18" s="2"/>
      <c r="PHB18" s="2"/>
      <c r="PHC18" s="2"/>
      <c r="PHD18" s="2"/>
      <c r="PHE18" s="2"/>
      <c r="PHF18" s="2"/>
      <c r="PHG18" s="2"/>
      <c r="PHH18" s="2"/>
      <c r="PHI18" s="2"/>
      <c r="PHJ18" s="2"/>
      <c r="PHK18" s="2"/>
      <c r="PHL18" s="2"/>
      <c r="PHM18" s="2"/>
      <c r="PHN18" s="2"/>
      <c r="PHO18" s="2"/>
      <c r="PHP18" s="2"/>
      <c r="PHQ18" s="2"/>
      <c r="PHR18" s="2"/>
      <c r="PHS18" s="2"/>
      <c r="PHT18" s="2"/>
      <c r="PHU18" s="2"/>
      <c r="PHV18" s="2"/>
      <c r="PHW18" s="2"/>
      <c r="PHX18" s="2"/>
      <c r="PHY18" s="2"/>
      <c r="PHZ18" s="2"/>
      <c r="PIA18" s="2"/>
      <c r="PIB18" s="2"/>
      <c r="PIC18" s="2"/>
      <c r="PID18" s="2"/>
      <c r="PIE18" s="2"/>
      <c r="PIF18" s="2"/>
      <c r="PIG18" s="2"/>
      <c r="PIH18" s="2"/>
      <c r="PII18" s="2"/>
      <c r="PIJ18" s="2"/>
      <c r="PIK18" s="2"/>
      <c r="PIL18" s="2"/>
      <c r="PIM18" s="2"/>
      <c r="PIN18" s="2"/>
      <c r="PIO18" s="2"/>
      <c r="PIP18" s="2"/>
      <c r="PIQ18" s="2"/>
      <c r="PIR18" s="2"/>
      <c r="PIS18" s="2"/>
      <c r="PIT18" s="2"/>
      <c r="PIU18" s="2"/>
      <c r="PIV18" s="2"/>
      <c r="PIW18" s="2"/>
      <c r="PIX18" s="2"/>
      <c r="PIY18" s="2"/>
      <c r="PIZ18" s="2"/>
      <c r="PJA18" s="2"/>
      <c r="PJB18" s="2"/>
      <c r="PJC18" s="2"/>
      <c r="PJD18" s="2"/>
      <c r="PJE18" s="2"/>
      <c r="PJF18" s="2"/>
      <c r="PJG18" s="2"/>
      <c r="PJH18" s="2"/>
      <c r="PJI18" s="2"/>
      <c r="PJJ18" s="2"/>
      <c r="PJK18" s="2"/>
      <c r="PJL18" s="2"/>
      <c r="PJM18" s="2"/>
      <c r="PJN18" s="2"/>
      <c r="PJO18" s="2"/>
      <c r="PJP18" s="2"/>
      <c r="PJQ18" s="2"/>
      <c r="PJR18" s="2"/>
      <c r="PJS18" s="2"/>
      <c r="PJT18" s="2"/>
      <c r="PJU18" s="2"/>
      <c r="PJV18" s="2"/>
      <c r="PJW18" s="2"/>
      <c r="PJX18" s="2"/>
      <c r="PJY18" s="2"/>
      <c r="PJZ18" s="2"/>
      <c r="PKA18" s="2"/>
      <c r="PKB18" s="2"/>
      <c r="PKC18" s="2"/>
      <c r="PKD18" s="2"/>
      <c r="PKE18" s="2"/>
      <c r="PKF18" s="2"/>
      <c r="PKG18" s="2"/>
      <c r="PKH18" s="2"/>
      <c r="PKI18" s="2"/>
      <c r="PKJ18" s="2"/>
      <c r="PKK18" s="2"/>
      <c r="PKL18" s="2"/>
      <c r="PKM18" s="2"/>
      <c r="PKN18" s="2"/>
      <c r="PKO18" s="2"/>
      <c r="PKP18" s="2"/>
      <c r="PKQ18" s="2"/>
      <c r="PKR18" s="2"/>
      <c r="PKS18" s="2"/>
      <c r="PKT18" s="2"/>
      <c r="PKU18" s="2"/>
      <c r="PKV18" s="2"/>
      <c r="PKW18" s="2"/>
      <c r="PKX18" s="2"/>
      <c r="PKY18" s="2"/>
      <c r="PKZ18" s="2"/>
      <c r="PLA18" s="2"/>
      <c r="PLB18" s="2"/>
      <c r="PLC18" s="2"/>
      <c r="PLD18" s="2"/>
      <c r="PLE18" s="2"/>
      <c r="PLF18" s="2"/>
      <c r="PLG18" s="2"/>
      <c r="PLH18" s="2"/>
      <c r="PLI18" s="2"/>
      <c r="PLJ18" s="2"/>
      <c r="PLK18" s="2"/>
      <c r="PLL18" s="2"/>
      <c r="PLM18" s="2"/>
      <c r="PLN18" s="2"/>
      <c r="PLO18" s="2"/>
      <c r="PLP18" s="2"/>
      <c r="PLQ18" s="2"/>
      <c r="PLR18" s="2"/>
      <c r="PLS18" s="2"/>
      <c r="PLT18" s="2"/>
      <c r="PLU18" s="2"/>
      <c r="PLV18" s="2"/>
      <c r="PLW18" s="2"/>
      <c r="PLX18" s="2"/>
      <c r="PLY18" s="2"/>
      <c r="PLZ18" s="2"/>
      <c r="PMA18" s="2"/>
      <c r="PMB18" s="2"/>
      <c r="PMC18" s="2"/>
      <c r="PMD18" s="2"/>
      <c r="PME18" s="2"/>
      <c r="PMF18" s="2"/>
      <c r="PMG18" s="2"/>
      <c r="PMH18" s="2"/>
      <c r="PMI18" s="2"/>
      <c r="PMJ18" s="2"/>
      <c r="PMK18" s="2"/>
      <c r="PML18" s="2"/>
      <c r="PMM18" s="2"/>
      <c r="PMN18" s="2"/>
      <c r="PMO18" s="2"/>
      <c r="PMP18" s="2"/>
      <c r="PMQ18" s="2"/>
      <c r="PMR18" s="2"/>
      <c r="PMS18" s="2"/>
      <c r="PMT18" s="2"/>
      <c r="PMU18" s="2"/>
      <c r="PMV18" s="2"/>
      <c r="PMW18" s="2"/>
      <c r="PMX18" s="2"/>
      <c r="PMY18" s="2"/>
      <c r="PMZ18" s="2"/>
      <c r="PNA18" s="2"/>
      <c r="PNB18" s="2"/>
      <c r="PNC18" s="2"/>
      <c r="PND18" s="2"/>
      <c r="PNE18" s="2"/>
      <c r="PNF18" s="2"/>
      <c r="PNG18" s="2"/>
      <c r="PNH18" s="2"/>
      <c r="PNI18" s="2"/>
      <c r="PNJ18" s="2"/>
      <c r="PNK18" s="2"/>
      <c r="PNL18" s="2"/>
      <c r="PNM18" s="2"/>
      <c r="PNN18" s="2"/>
      <c r="PNO18" s="2"/>
      <c r="PNP18" s="2"/>
      <c r="PNQ18" s="2"/>
      <c r="PNR18" s="2"/>
      <c r="PNS18" s="2"/>
      <c r="PNT18" s="2"/>
      <c r="PNU18" s="2"/>
      <c r="PNV18" s="2"/>
      <c r="PNW18" s="2"/>
      <c r="PNX18" s="2"/>
      <c r="PNY18" s="2"/>
      <c r="PNZ18" s="2"/>
      <c r="POA18" s="2"/>
      <c r="POB18" s="2"/>
      <c r="POC18" s="2"/>
      <c r="POD18" s="2"/>
      <c r="POE18" s="2"/>
      <c r="POF18" s="2"/>
      <c r="POG18" s="2"/>
      <c r="POH18" s="2"/>
      <c r="POI18" s="2"/>
      <c r="POJ18" s="2"/>
      <c r="POK18" s="2"/>
      <c r="POL18" s="2"/>
      <c r="POM18" s="2"/>
      <c r="PON18" s="2"/>
      <c r="POO18" s="2"/>
      <c r="POP18" s="2"/>
      <c r="POQ18" s="2"/>
      <c r="POR18" s="2"/>
      <c r="POS18" s="2"/>
      <c r="POT18" s="2"/>
      <c r="POU18" s="2"/>
      <c r="POV18" s="2"/>
      <c r="POW18" s="2"/>
      <c r="POX18" s="2"/>
      <c r="POY18" s="2"/>
      <c r="POZ18" s="2"/>
      <c r="PPA18" s="2"/>
      <c r="PPB18" s="2"/>
      <c r="PPC18" s="2"/>
      <c r="PPD18" s="2"/>
      <c r="PPE18" s="2"/>
      <c r="PPF18" s="2"/>
      <c r="PPG18" s="2"/>
      <c r="PPH18" s="2"/>
      <c r="PPI18" s="2"/>
      <c r="PPJ18" s="2"/>
      <c r="PPK18" s="2"/>
      <c r="PPL18" s="2"/>
      <c r="PPM18" s="2"/>
      <c r="PPN18" s="2"/>
      <c r="PPO18" s="2"/>
      <c r="PPP18" s="2"/>
      <c r="PPQ18" s="2"/>
      <c r="PPR18" s="2"/>
      <c r="PPS18" s="2"/>
      <c r="PPT18" s="2"/>
      <c r="PPU18" s="2"/>
      <c r="PPV18" s="2"/>
      <c r="PPW18" s="2"/>
      <c r="PPX18" s="2"/>
      <c r="PPY18" s="2"/>
      <c r="PPZ18" s="2"/>
      <c r="PQA18" s="2"/>
      <c r="PQB18" s="2"/>
      <c r="PQC18" s="2"/>
      <c r="PQD18" s="2"/>
      <c r="PQE18" s="2"/>
      <c r="PQF18" s="2"/>
      <c r="PQG18" s="2"/>
      <c r="PQH18" s="2"/>
      <c r="PQI18" s="2"/>
      <c r="PQJ18" s="2"/>
      <c r="PQK18" s="2"/>
      <c r="PQL18" s="2"/>
      <c r="PQM18" s="2"/>
      <c r="PQN18" s="2"/>
      <c r="PQO18" s="2"/>
      <c r="PQP18" s="2"/>
      <c r="PQQ18" s="2"/>
      <c r="PQR18" s="2"/>
      <c r="PQS18" s="2"/>
      <c r="PQT18" s="2"/>
      <c r="PQU18" s="2"/>
      <c r="PQV18" s="2"/>
      <c r="PQW18" s="2"/>
      <c r="PQX18" s="2"/>
      <c r="PQY18" s="2"/>
      <c r="PQZ18" s="2"/>
      <c r="PRA18" s="2"/>
      <c r="PRB18" s="2"/>
      <c r="PRC18" s="2"/>
      <c r="PRD18" s="2"/>
      <c r="PRE18" s="2"/>
      <c r="PRF18" s="2"/>
      <c r="PRG18" s="2"/>
      <c r="PRH18" s="2"/>
      <c r="PRI18" s="2"/>
      <c r="PRJ18" s="2"/>
      <c r="PRK18" s="2"/>
      <c r="PRL18" s="2"/>
      <c r="PRM18" s="2"/>
      <c r="PRN18" s="2"/>
      <c r="PRO18" s="2"/>
      <c r="PRP18" s="2"/>
      <c r="PRQ18" s="2"/>
      <c r="PRR18" s="2"/>
      <c r="PRS18" s="2"/>
      <c r="PRT18" s="2"/>
      <c r="PRU18" s="2"/>
      <c r="PRV18" s="2"/>
      <c r="PRW18" s="2"/>
      <c r="PRX18" s="2"/>
      <c r="PRY18" s="2"/>
      <c r="PRZ18" s="2"/>
      <c r="PSA18" s="2"/>
      <c r="PSB18" s="2"/>
      <c r="PSC18" s="2"/>
      <c r="PSD18" s="2"/>
      <c r="PSE18" s="2"/>
      <c r="PSF18" s="2"/>
      <c r="PSG18" s="2"/>
      <c r="PSH18" s="2"/>
      <c r="PSI18" s="2"/>
      <c r="PSJ18" s="2"/>
      <c r="PSK18" s="2"/>
      <c r="PSL18" s="2"/>
      <c r="PSM18" s="2"/>
      <c r="PSN18" s="2"/>
      <c r="PSO18" s="2"/>
      <c r="PSP18" s="2"/>
      <c r="PSQ18" s="2"/>
      <c r="PSR18" s="2"/>
      <c r="PSS18" s="2"/>
      <c r="PST18" s="2"/>
      <c r="PSU18" s="2"/>
      <c r="PSV18" s="2"/>
      <c r="PSW18" s="2"/>
      <c r="PSX18" s="2"/>
      <c r="PSY18" s="2"/>
      <c r="PSZ18" s="2"/>
      <c r="PTA18" s="2"/>
      <c r="PTB18" s="2"/>
      <c r="PTC18" s="2"/>
      <c r="PTD18" s="2"/>
      <c r="PTE18" s="2"/>
      <c r="PTF18" s="2"/>
      <c r="PTG18" s="2"/>
      <c r="PTH18" s="2"/>
      <c r="PTI18" s="2"/>
      <c r="PTJ18" s="2"/>
      <c r="PTK18" s="2"/>
      <c r="PTL18" s="2"/>
      <c r="PTM18" s="2"/>
      <c r="PTN18" s="2"/>
      <c r="PTO18" s="2"/>
      <c r="PTP18" s="2"/>
      <c r="PTQ18" s="2"/>
      <c r="PTR18" s="2"/>
      <c r="PTS18" s="2"/>
      <c r="PTT18" s="2"/>
      <c r="PTU18" s="2"/>
      <c r="PTV18" s="2"/>
      <c r="PTW18" s="2"/>
      <c r="PTX18" s="2"/>
      <c r="PTY18" s="2"/>
      <c r="PTZ18" s="2"/>
      <c r="PUA18" s="2"/>
      <c r="PUB18" s="2"/>
      <c r="PUC18" s="2"/>
      <c r="PUD18" s="2"/>
      <c r="PUE18" s="2"/>
      <c r="PUF18" s="2"/>
      <c r="PUG18" s="2"/>
      <c r="PUH18" s="2"/>
      <c r="PUI18" s="2"/>
      <c r="PUJ18" s="2"/>
      <c r="PUK18" s="2"/>
      <c r="PUL18" s="2"/>
      <c r="PUM18" s="2"/>
      <c r="PUN18" s="2"/>
      <c r="PUO18" s="2"/>
      <c r="PUP18" s="2"/>
      <c r="PUQ18" s="2"/>
      <c r="PUR18" s="2"/>
      <c r="PUS18" s="2"/>
      <c r="PUT18" s="2"/>
      <c r="PUU18" s="2"/>
      <c r="PUV18" s="2"/>
      <c r="PUW18" s="2"/>
      <c r="PUX18" s="2"/>
      <c r="PUY18" s="2"/>
      <c r="PUZ18" s="2"/>
      <c r="PVA18" s="2"/>
      <c r="PVB18" s="2"/>
      <c r="PVC18" s="2"/>
      <c r="PVD18" s="2"/>
      <c r="PVE18" s="2"/>
      <c r="PVF18" s="2"/>
      <c r="PVG18" s="2"/>
      <c r="PVH18" s="2"/>
      <c r="PVI18" s="2"/>
      <c r="PVJ18" s="2"/>
      <c r="PVK18" s="2"/>
      <c r="PVL18" s="2"/>
      <c r="PVM18" s="2"/>
      <c r="PVN18" s="2"/>
      <c r="PVO18" s="2"/>
      <c r="PVP18" s="2"/>
      <c r="PVQ18" s="2"/>
      <c r="PVR18" s="2"/>
      <c r="PVS18" s="2"/>
      <c r="PVT18" s="2"/>
      <c r="PVU18" s="2"/>
      <c r="PVV18" s="2"/>
      <c r="PVW18" s="2"/>
      <c r="PVX18" s="2"/>
      <c r="PVY18" s="2"/>
      <c r="PVZ18" s="2"/>
      <c r="PWA18" s="2"/>
      <c r="PWB18" s="2"/>
      <c r="PWC18" s="2"/>
      <c r="PWD18" s="2"/>
      <c r="PWE18" s="2"/>
      <c r="PWF18" s="2"/>
      <c r="PWG18" s="2"/>
      <c r="PWH18" s="2"/>
      <c r="PWI18" s="2"/>
      <c r="PWJ18" s="2"/>
      <c r="PWK18" s="2"/>
      <c r="PWL18" s="2"/>
      <c r="PWM18" s="2"/>
      <c r="PWN18" s="2"/>
      <c r="PWO18" s="2"/>
      <c r="PWP18" s="2"/>
      <c r="PWQ18" s="2"/>
      <c r="PWR18" s="2"/>
      <c r="PWS18" s="2"/>
      <c r="PWT18" s="2"/>
      <c r="PWU18" s="2"/>
      <c r="PWV18" s="2"/>
      <c r="PWW18" s="2"/>
      <c r="PWX18" s="2"/>
      <c r="PWY18" s="2"/>
      <c r="PWZ18" s="2"/>
      <c r="PXA18" s="2"/>
      <c r="PXB18" s="2"/>
      <c r="PXC18" s="2"/>
      <c r="PXD18" s="2"/>
      <c r="PXE18" s="2"/>
      <c r="PXF18" s="2"/>
      <c r="PXG18" s="2"/>
      <c r="PXH18" s="2"/>
      <c r="PXI18" s="2"/>
      <c r="PXJ18" s="2"/>
      <c r="PXK18" s="2"/>
      <c r="PXL18" s="2"/>
      <c r="PXM18" s="2"/>
      <c r="PXN18" s="2"/>
      <c r="PXO18" s="2"/>
      <c r="PXP18" s="2"/>
      <c r="PXQ18" s="2"/>
      <c r="PXR18" s="2"/>
      <c r="PXS18" s="2"/>
      <c r="PXT18" s="2"/>
      <c r="PXU18" s="2"/>
      <c r="PXV18" s="2"/>
      <c r="PXW18" s="2"/>
      <c r="PXX18" s="2"/>
      <c r="PXY18" s="2"/>
      <c r="PXZ18" s="2"/>
      <c r="PYA18" s="2"/>
      <c r="PYB18" s="2"/>
      <c r="PYC18" s="2"/>
      <c r="PYD18" s="2"/>
      <c r="PYE18" s="2"/>
      <c r="PYF18" s="2"/>
      <c r="PYG18" s="2"/>
      <c r="PYH18" s="2"/>
      <c r="PYI18" s="2"/>
      <c r="PYJ18" s="2"/>
      <c r="PYK18" s="2"/>
      <c r="PYL18" s="2"/>
      <c r="PYM18" s="2"/>
      <c r="PYN18" s="2"/>
      <c r="PYO18" s="2"/>
      <c r="PYP18" s="2"/>
      <c r="PYQ18" s="2"/>
      <c r="PYR18" s="2"/>
      <c r="PYS18" s="2"/>
      <c r="PYT18" s="2"/>
      <c r="PYU18" s="2"/>
      <c r="PYV18" s="2"/>
      <c r="PYW18" s="2"/>
      <c r="PYX18" s="2"/>
      <c r="PYY18" s="2"/>
      <c r="PYZ18" s="2"/>
      <c r="PZA18" s="2"/>
      <c r="PZB18" s="2"/>
      <c r="PZC18" s="2"/>
      <c r="PZD18" s="2"/>
      <c r="PZE18" s="2"/>
      <c r="PZF18" s="2"/>
      <c r="PZG18" s="2"/>
      <c r="PZH18" s="2"/>
      <c r="PZI18" s="2"/>
      <c r="PZJ18" s="2"/>
      <c r="PZK18" s="2"/>
      <c r="PZL18" s="2"/>
      <c r="PZM18" s="2"/>
      <c r="PZN18" s="2"/>
      <c r="PZO18" s="2"/>
      <c r="PZP18" s="2"/>
      <c r="PZQ18" s="2"/>
      <c r="PZR18" s="2"/>
      <c r="PZS18" s="2"/>
      <c r="PZT18" s="2"/>
      <c r="PZU18" s="2"/>
      <c r="PZV18" s="2"/>
      <c r="PZW18" s="2"/>
      <c r="PZX18" s="2"/>
      <c r="PZY18" s="2"/>
      <c r="PZZ18" s="2"/>
      <c r="QAA18" s="2"/>
      <c r="QAB18" s="2"/>
      <c r="QAC18" s="2"/>
      <c r="QAD18" s="2"/>
      <c r="QAE18" s="2"/>
      <c r="QAF18" s="2"/>
      <c r="QAG18" s="2"/>
      <c r="QAH18" s="2"/>
      <c r="QAI18" s="2"/>
      <c r="QAJ18" s="2"/>
      <c r="QAK18" s="2"/>
      <c r="QAL18" s="2"/>
      <c r="QAM18" s="2"/>
      <c r="QAN18" s="2"/>
      <c r="QAO18" s="2"/>
      <c r="QAP18" s="2"/>
      <c r="QAQ18" s="2"/>
      <c r="QAR18" s="2"/>
      <c r="QAS18" s="2"/>
      <c r="QAT18" s="2"/>
      <c r="QAU18" s="2"/>
      <c r="QAV18" s="2"/>
      <c r="QAW18" s="2"/>
      <c r="QAX18" s="2"/>
      <c r="QAY18" s="2"/>
      <c r="QAZ18" s="2"/>
      <c r="QBA18" s="2"/>
      <c r="QBB18" s="2"/>
      <c r="QBC18" s="2"/>
      <c r="QBD18" s="2"/>
      <c r="QBE18" s="2"/>
      <c r="QBF18" s="2"/>
      <c r="QBG18" s="2"/>
      <c r="QBH18" s="2"/>
      <c r="QBI18" s="2"/>
      <c r="QBJ18" s="2"/>
      <c r="QBK18" s="2"/>
      <c r="QBL18" s="2"/>
      <c r="QBM18" s="2"/>
      <c r="QBN18" s="2"/>
      <c r="QBO18" s="2"/>
      <c r="QBP18" s="2"/>
      <c r="QBQ18" s="2"/>
      <c r="QBR18" s="2"/>
      <c r="QBS18" s="2"/>
      <c r="QBT18" s="2"/>
      <c r="QBU18" s="2"/>
      <c r="QBV18" s="2"/>
      <c r="QBW18" s="2"/>
      <c r="QBX18" s="2"/>
      <c r="QBY18" s="2"/>
      <c r="QBZ18" s="2"/>
      <c r="QCA18" s="2"/>
      <c r="QCB18" s="2"/>
      <c r="QCC18" s="2"/>
      <c r="QCD18" s="2"/>
      <c r="QCE18" s="2"/>
      <c r="QCF18" s="2"/>
      <c r="QCG18" s="2"/>
      <c r="QCH18" s="2"/>
      <c r="QCI18" s="2"/>
      <c r="QCJ18" s="2"/>
      <c r="QCK18" s="2"/>
      <c r="QCL18" s="2"/>
      <c r="QCM18" s="2"/>
      <c r="QCN18" s="2"/>
      <c r="QCO18" s="2"/>
      <c r="QCP18" s="2"/>
      <c r="QCQ18" s="2"/>
      <c r="QCR18" s="2"/>
      <c r="QCS18" s="2"/>
      <c r="QCT18" s="2"/>
      <c r="QCU18" s="2"/>
      <c r="QCV18" s="2"/>
      <c r="QCW18" s="2"/>
      <c r="QCX18" s="2"/>
      <c r="QCY18" s="2"/>
      <c r="QCZ18" s="2"/>
      <c r="QDA18" s="2"/>
      <c r="QDB18" s="2"/>
      <c r="QDC18" s="2"/>
      <c r="QDD18" s="2"/>
      <c r="QDE18" s="2"/>
      <c r="QDF18" s="2"/>
      <c r="QDG18" s="2"/>
      <c r="QDH18" s="2"/>
      <c r="QDI18" s="2"/>
      <c r="QDJ18" s="2"/>
      <c r="QDK18" s="2"/>
      <c r="QDL18" s="2"/>
      <c r="QDM18" s="2"/>
      <c r="QDN18" s="2"/>
      <c r="QDO18" s="2"/>
      <c r="QDP18" s="2"/>
      <c r="QDQ18" s="2"/>
      <c r="QDR18" s="2"/>
      <c r="QDS18" s="2"/>
      <c r="QDT18" s="2"/>
      <c r="QDU18" s="2"/>
      <c r="QDV18" s="2"/>
      <c r="QDW18" s="2"/>
      <c r="QDX18" s="2"/>
      <c r="QDY18" s="2"/>
      <c r="QDZ18" s="2"/>
      <c r="QEA18" s="2"/>
      <c r="QEB18" s="2"/>
      <c r="QEC18" s="2"/>
      <c r="QED18" s="2"/>
      <c r="QEE18" s="2"/>
      <c r="QEF18" s="2"/>
      <c r="QEG18" s="2"/>
      <c r="QEH18" s="2"/>
      <c r="QEI18" s="2"/>
      <c r="QEJ18" s="2"/>
      <c r="QEK18" s="2"/>
      <c r="QEL18" s="2"/>
      <c r="QEM18" s="2"/>
      <c r="QEN18" s="2"/>
      <c r="QEO18" s="2"/>
      <c r="QEP18" s="2"/>
      <c r="QEQ18" s="2"/>
      <c r="QER18" s="2"/>
      <c r="QES18" s="2"/>
      <c r="QET18" s="2"/>
      <c r="QEU18" s="2"/>
      <c r="QEV18" s="2"/>
      <c r="QEW18" s="2"/>
      <c r="QEX18" s="2"/>
      <c r="QEY18" s="2"/>
      <c r="QEZ18" s="2"/>
      <c r="QFA18" s="2"/>
      <c r="QFB18" s="2"/>
      <c r="QFC18" s="2"/>
      <c r="QFD18" s="2"/>
      <c r="QFE18" s="2"/>
      <c r="QFF18" s="2"/>
      <c r="QFG18" s="2"/>
      <c r="QFH18" s="2"/>
      <c r="QFI18" s="2"/>
      <c r="QFJ18" s="2"/>
      <c r="QFK18" s="2"/>
      <c r="QFL18" s="2"/>
      <c r="QFM18" s="2"/>
      <c r="QFN18" s="2"/>
      <c r="QFO18" s="2"/>
      <c r="QFP18" s="2"/>
      <c r="QFQ18" s="2"/>
      <c r="QFR18" s="2"/>
      <c r="QFS18" s="2"/>
      <c r="QFT18" s="2"/>
      <c r="QFU18" s="2"/>
      <c r="QFV18" s="2"/>
      <c r="QFW18" s="2"/>
      <c r="QFX18" s="2"/>
      <c r="QFY18" s="2"/>
      <c r="QFZ18" s="2"/>
      <c r="QGA18" s="2"/>
      <c r="QGB18" s="2"/>
      <c r="QGC18" s="2"/>
      <c r="QGD18" s="2"/>
      <c r="QGE18" s="2"/>
      <c r="QGF18" s="2"/>
      <c r="QGG18" s="2"/>
      <c r="QGH18" s="2"/>
      <c r="QGI18" s="2"/>
      <c r="QGJ18" s="2"/>
      <c r="QGK18" s="2"/>
      <c r="QGL18" s="2"/>
      <c r="QGM18" s="2"/>
      <c r="QGN18" s="2"/>
      <c r="QGO18" s="2"/>
      <c r="QGP18" s="2"/>
      <c r="QGQ18" s="2"/>
      <c r="QGR18" s="2"/>
      <c r="QGS18" s="2"/>
      <c r="QGT18" s="2"/>
      <c r="QGU18" s="2"/>
      <c r="QGV18" s="2"/>
      <c r="QGW18" s="2"/>
      <c r="QGX18" s="2"/>
      <c r="QGY18" s="2"/>
      <c r="QGZ18" s="2"/>
      <c r="QHA18" s="2"/>
      <c r="QHB18" s="2"/>
      <c r="QHC18" s="2"/>
      <c r="QHD18" s="2"/>
      <c r="QHE18" s="2"/>
      <c r="QHF18" s="2"/>
      <c r="QHG18" s="2"/>
      <c r="QHH18" s="2"/>
      <c r="QHI18" s="2"/>
      <c r="QHJ18" s="2"/>
      <c r="QHK18" s="2"/>
      <c r="QHL18" s="2"/>
      <c r="QHM18" s="2"/>
      <c r="QHN18" s="2"/>
      <c r="QHO18" s="2"/>
      <c r="QHP18" s="2"/>
      <c r="QHQ18" s="2"/>
      <c r="QHR18" s="2"/>
      <c r="QHS18" s="2"/>
      <c r="QHT18" s="2"/>
      <c r="QHU18" s="2"/>
      <c r="QHV18" s="2"/>
      <c r="QHW18" s="2"/>
      <c r="QHX18" s="2"/>
      <c r="QHY18" s="2"/>
      <c r="QHZ18" s="2"/>
      <c r="QIA18" s="2"/>
      <c r="QIB18" s="2"/>
      <c r="QIC18" s="2"/>
      <c r="QID18" s="2"/>
      <c r="QIE18" s="2"/>
      <c r="QIF18" s="2"/>
      <c r="QIG18" s="2"/>
      <c r="QIH18" s="2"/>
      <c r="QII18" s="2"/>
      <c r="QIJ18" s="2"/>
      <c r="QIK18" s="2"/>
      <c r="QIL18" s="2"/>
      <c r="QIM18" s="2"/>
      <c r="QIN18" s="2"/>
      <c r="QIO18" s="2"/>
      <c r="QIP18" s="2"/>
      <c r="QIQ18" s="2"/>
      <c r="QIR18" s="2"/>
      <c r="QIS18" s="2"/>
      <c r="QIT18" s="2"/>
      <c r="QIU18" s="2"/>
      <c r="QIV18" s="2"/>
      <c r="QIW18" s="2"/>
      <c r="QIX18" s="2"/>
      <c r="QIY18" s="2"/>
      <c r="QIZ18" s="2"/>
      <c r="QJA18" s="2"/>
      <c r="QJB18" s="2"/>
      <c r="QJC18" s="2"/>
      <c r="QJD18" s="2"/>
      <c r="QJE18" s="2"/>
      <c r="QJF18" s="2"/>
      <c r="QJG18" s="2"/>
      <c r="QJH18" s="2"/>
      <c r="QJI18" s="2"/>
      <c r="QJJ18" s="2"/>
      <c r="QJK18" s="2"/>
      <c r="QJL18" s="2"/>
      <c r="QJM18" s="2"/>
      <c r="QJN18" s="2"/>
      <c r="QJO18" s="2"/>
      <c r="QJP18" s="2"/>
      <c r="QJQ18" s="2"/>
      <c r="QJR18" s="2"/>
      <c r="QJS18" s="2"/>
      <c r="QJT18" s="2"/>
      <c r="QJU18" s="2"/>
      <c r="QJV18" s="2"/>
      <c r="QJW18" s="2"/>
      <c r="QJX18" s="2"/>
      <c r="QJY18" s="2"/>
      <c r="QJZ18" s="2"/>
      <c r="QKA18" s="2"/>
      <c r="QKB18" s="2"/>
      <c r="QKC18" s="2"/>
      <c r="QKD18" s="2"/>
      <c r="QKE18" s="2"/>
      <c r="QKF18" s="2"/>
      <c r="QKG18" s="2"/>
      <c r="QKH18" s="2"/>
      <c r="QKI18" s="2"/>
      <c r="QKJ18" s="2"/>
      <c r="QKK18" s="2"/>
      <c r="QKL18" s="2"/>
      <c r="QKM18" s="2"/>
      <c r="QKN18" s="2"/>
      <c r="QKO18" s="2"/>
      <c r="QKP18" s="2"/>
      <c r="QKQ18" s="2"/>
      <c r="QKR18" s="2"/>
      <c r="QKS18" s="2"/>
      <c r="QKT18" s="2"/>
      <c r="QKU18" s="2"/>
      <c r="QKV18" s="2"/>
      <c r="QKW18" s="2"/>
      <c r="QKX18" s="2"/>
      <c r="QKY18" s="2"/>
      <c r="QKZ18" s="2"/>
      <c r="QLA18" s="2"/>
      <c r="QLB18" s="2"/>
      <c r="QLC18" s="2"/>
      <c r="QLD18" s="2"/>
      <c r="QLE18" s="2"/>
      <c r="QLF18" s="2"/>
      <c r="QLG18" s="2"/>
      <c r="QLH18" s="2"/>
      <c r="QLI18" s="2"/>
      <c r="QLJ18" s="2"/>
      <c r="QLK18" s="2"/>
      <c r="QLL18" s="2"/>
      <c r="QLM18" s="2"/>
      <c r="QLN18" s="2"/>
      <c r="QLO18" s="2"/>
      <c r="QLP18" s="2"/>
      <c r="QLQ18" s="2"/>
      <c r="QLR18" s="2"/>
      <c r="QLS18" s="2"/>
      <c r="QLT18" s="2"/>
      <c r="QLU18" s="2"/>
      <c r="QLV18" s="2"/>
      <c r="QLW18" s="2"/>
      <c r="QLX18" s="2"/>
      <c r="QLY18" s="2"/>
      <c r="QLZ18" s="2"/>
      <c r="QMA18" s="2"/>
      <c r="QMB18" s="2"/>
      <c r="QMC18" s="2"/>
      <c r="QMD18" s="2"/>
      <c r="QME18" s="2"/>
      <c r="QMF18" s="2"/>
      <c r="QMG18" s="2"/>
      <c r="QMH18" s="2"/>
      <c r="QMI18" s="2"/>
      <c r="QMJ18" s="2"/>
      <c r="QMK18" s="2"/>
      <c r="QML18" s="2"/>
      <c r="QMM18" s="2"/>
      <c r="QMN18" s="2"/>
      <c r="QMO18" s="2"/>
      <c r="QMP18" s="2"/>
      <c r="QMQ18" s="2"/>
      <c r="QMR18" s="2"/>
      <c r="QMS18" s="2"/>
      <c r="QMT18" s="2"/>
      <c r="QMU18" s="2"/>
      <c r="QMV18" s="2"/>
      <c r="QMW18" s="2"/>
      <c r="QMX18" s="2"/>
      <c r="QMY18" s="2"/>
      <c r="QMZ18" s="2"/>
      <c r="QNA18" s="2"/>
      <c r="QNB18" s="2"/>
      <c r="QNC18" s="2"/>
      <c r="QND18" s="2"/>
      <c r="QNE18" s="2"/>
      <c r="QNF18" s="2"/>
      <c r="QNG18" s="2"/>
      <c r="QNH18" s="2"/>
      <c r="QNI18" s="2"/>
      <c r="QNJ18" s="2"/>
      <c r="QNK18" s="2"/>
      <c r="QNL18" s="2"/>
      <c r="QNM18" s="2"/>
      <c r="QNN18" s="2"/>
      <c r="QNO18" s="2"/>
      <c r="QNP18" s="2"/>
      <c r="QNQ18" s="2"/>
      <c r="QNR18" s="2"/>
      <c r="QNS18" s="2"/>
      <c r="QNT18" s="2"/>
      <c r="QNU18" s="2"/>
      <c r="QNV18" s="2"/>
      <c r="QNW18" s="2"/>
      <c r="QNX18" s="2"/>
      <c r="QNY18" s="2"/>
      <c r="QNZ18" s="2"/>
      <c r="QOA18" s="2"/>
      <c r="QOB18" s="2"/>
      <c r="QOC18" s="2"/>
      <c r="QOD18" s="2"/>
      <c r="QOE18" s="2"/>
      <c r="QOF18" s="2"/>
      <c r="QOG18" s="2"/>
      <c r="QOH18" s="2"/>
      <c r="QOI18" s="2"/>
      <c r="QOJ18" s="2"/>
      <c r="QOK18" s="2"/>
      <c r="QOL18" s="2"/>
      <c r="QOM18" s="2"/>
      <c r="QON18" s="2"/>
      <c r="QOO18" s="2"/>
      <c r="QOP18" s="2"/>
      <c r="QOQ18" s="2"/>
      <c r="QOR18" s="2"/>
      <c r="QOS18" s="2"/>
      <c r="QOT18" s="2"/>
      <c r="QOU18" s="2"/>
      <c r="QOV18" s="2"/>
      <c r="QOW18" s="2"/>
      <c r="QOX18" s="2"/>
      <c r="QOY18" s="2"/>
      <c r="QOZ18" s="2"/>
      <c r="QPA18" s="2"/>
      <c r="QPB18" s="2"/>
      <c r="QPC18" s="2"/>
      <c r="QPD18" s="2"/>
      <c r="QPE18" s="2"/>
      <c r="QPF18" s="2"/>
      <c r="QPG18" s="2"/>
      <c r="QPH18" s="2"/>
      <c r="QPI18" s="2"/>
      <c r="QPJ18" s="2"/>
      <c r="QPK18" s="2"/>
      <c r="QPL18" s="2"/>
      <c r="QPM18" s="2"/>
      <c r="QPN18" s="2"/>
      <c r="QPO18" s="2"/>
      <c r="QPP18" s="2"/>
      <c r="QPQ18" s="2"/>
      <c r="QPR18" s="2"/>
      <c r="QPS18" s="2"/>
      <c r="QPT18" s="2"/>
      <c r="QPU18" s="2"/>
      <c r="QPV18" s="2"/>
      <c r="QPW18" s="2"/>
      <c r="QPX18" s="2"/>
      <c r="QPY18" s="2"/>
      <c r="QPZ18" s="2"/>
      <c r="QQA18" s="2"/>
      <c r="QQB18" s="2"/>
      <c r="QQC18" s="2"/>
      <c r="QQD18" s="2"/>
      <c r="QQE18" s="2"/>
      <c r="QQF18" s="2"/>
      <c r="QQG18" s="2"/>
      <c r="QQH18" s="2"/>
      <c r="QQI18" s="2"/>
      <c r="QQJ18" s="2"/>
      <c r="QQK18" s="2"/>
      <c r="QQL18" s="2"/>
      <c r="QQM18" s="2"/>
      <c r="QQN18" s="2"/>
      <c r="QQO18" s="2"/>
      <c r="QQP18" s="2"/>
      <c r="QQQ18" s="2"/>
      <c r="QQR18" s="2"/>
      <c r="QQS18" s="2"/>
      <c r="QQT18" s="2"/>
      <c r="QQU18" s="2"/>
      <c r="QQV18" s="2"/>
      <c r="QQW18" s="2"/>
      <c r="QQX18" s="2"/>
      <c r="QQY18" s="2"/>
      <c r="QQZ18" s="2"/>
      <c r="QRA18" s="2"/>
      <c r="QRB18" s="2"/>
      <c r="QRC18" s="2"/>
      <c r="QRD18" s="2"/>
      <c r="QRE18" s="2"/>
      <c r="QRF18" s="2"/>
      <c r="QRG18" s="2"/>
      <c r="QRH18" s="2"/>
      <c r="QRI18" s="2"/>
      <c r="QRJ18" s="2"/>
      <c r="QRK18" s="2"/>
      <c r="QRL18" s="2"/>
      <c r="QRM18" s="2"/>
      <c r="QRN18" s="2"/>
      <c r="QRO18" s="2"/>
      <c r="QRP18" s="2"/>
      <c r="QRQ18" s="2"/>
      <c r="QRR18" s="2"/>
      <c r="QRS18" s="2"/>
      <c r="QRT18" s="2"/>
      <c r="QRU18" s="2"/>
      <c r="QRV18" s="2"/>
      <c r="QRW18" s="2"/>
      <c r="QRX18" s="2"/>
      <c r="QRY18" s="2"/>
      <c r="QRZ18" s="2"/>
      <c r="QSA18" s="2"/>
      <c r="QSB18" s="2"/>
      <c r="QSC18" s="2"/>
      <c r="QSD18" s="2"/>
      <c r="QSE18" s="2"/>
      <c r="QSF18" s="2"/>
      <c r="QSG18" s="2"/>
      <c r="QSH18" s="2"/>
      <c r="QSI18" s="2"/>
      <c r="QSJ18" s="2"/>
      <c r="QSK18" s="2"/>
      <c r="QSL18" s="2"/>
      <c r="QSM18" s="2"/>
      <c r="QSN18" s="2"/>
      <c r="QSO18" s="2"/>
      <c r="QSP18" s="2"/>
      <c r="QSQ18" s="2"/>
      <c r="QSR18" s="2"/>
      <c r="QSS18" s="2"/>
      <c r="QST18" s="2"/>
      <c r="QSU18" s="2"/>
      <c r="QSV18" s="2"/>
      <c r="QSW18" s="2"/>
      <c r="QSX18" s="2"/>
      <c r="QSY18" s="2"/>
      <c r="QSZ18" s="2"/>
      <c r="QTA18" s="2"/>
      <c r="QTB18" s="2"/>
      <c r="QTC18" s="2"/>
      <c r="QTD18" s="2"/>
      <c r="QTE18" s="2"/>
      <c r="QTF18" s="2"/>
      <c r="QTG18" s="2"/>
      <c r="QTH18" s="2"/>
      <c r="QTI18" s="2"/>
      <c r="QTJ18" s="2"/>
      <c r="QTK18" s="2"/>
      <c r="QTL18" s="2"/>
      <c r="QTM18" s="2"/>
      <c r="QTN18" s="2"/>
      <c r="QTO18" s="2"/>
      <c r="QTP18" s="2"/>
      <c r="QTQ18" s="2"/>
      <c r="QTR18" s="2"/>
      <c r="QTS18" s="2"/>
      <c r="QTT18" s="2"/>
      <c r="QTU18" s="2"/>
      <c r="QTV18" s="2"/>
      <c r="QTW18" s="2"/>
      <c r="QTX18" s="2"/>
      <c r="QTY18" s="2"/>
      <c r="QTZ18" s="2"/>
      <c r="QUA18" s="2"/>
      <c r="QUB18" s="2"/>
      <c r="QUC18" s="2"/>
      <c r="QUD18" s="2"/>
      <c r="QUE18" s="2"/>
      <c r="QUF18" s="2"/>
      <c r="QUG18" s="2"/>
      <c r="QUH18" s="2"/>
      <c r="QUI18" s="2"/>
      <c r="QUJ18" s="2"/>
      <c r="QUK18" s="2"/>
      <c r="QUL18" s="2"/>
      <c r="QUM18" s="2"/>
      <c r="QUN18" s="2"/>
      <c r="QUO18" s="2"/>
      <c r="QUP18" s="2"/>
      <c r="QUQ18" s="2"/>
      <c r="QUR18" s="2"/>
      <c r="QUS18" s="2"/>
      <c r="QUT18" s="2"/>
      <c r="QUU18" s="2"/>
      <c r="QUV18" s="2"/>
      <c r="QUW18" s="2"/>
      <c r="QUX18" s="2"/>
      <c r="QUY18" s="2"/>
      <c r="QUZ18" s="2"/>
      <c r="QVA18" s="2"/>
      <c r="QVB18" s="2"/>
      <c r="QVC18" s="2"/>
      <c r="QVD18" s="2"/>
      <c r="QVE18" s="2"/>
      <c r="QVF18" s="2"/>
      <c r="QVG18" s="2"/>
      <c r="QVH18" s="2"/>
      <c r="QVI18" s="2"/>
      <c r="QVJ18" s="2"/>
      <c r="QVK18" s="2"/>
      <c r="QVL18" s="2"/>
      <c r="QVM18" s="2"/>
      <c r="QVN18" s="2"/>
      <c r="QVO18" s="2"/>
      <c r="QVP18" s="2"/>
      <c r="QVQ18" s="2"/>
      <c r="QVR18" s="2"/>
      <c r="QVS18" s="2"/>
      <c r="QVT18" s="2"/>
      <c r="QVU18" s="2"/>
      <c r="QVV18" s="2"/>
      <c r="QVW18" s="2"/>
      <c r="QVX18" s="2"/>
      <c r="QVY18" s="2"/>
      <c r="QVZ18" s="2"/>
      <c r="QWA18" s="2"/>
      <c r="QWB18" s="2"/>
      <c r="QWC18" s="2"/>
      <c r="QWD18" s="2"/>
      <c r="QWE18" s="2"/>
      <c r="QWF18" s="2"/>
      <c r="QWG18" s="2"/>
      <c r="QWH18" s="2"/>
      <c r="QWI18" s="2"/>
      <c r="QWJ18" s="2"/>
      <c r="QWK18" s="2"/>
      <c r="QWL18" s="2"/>
      <c r="QWM18" s="2"/>
      <c r="QWN18" s="2"/>
      <c r="QWO18" s="2"/>
      <c r="QWP18" s="2"/>
      <c r="QWQ18" s="2"/>
      <c r="QWR18" s="2"/>
      <c r="QWS18" s="2"/>
      <c r="QWT18" s="2"/>
      <c r="QWU18" s="2"/>
      <c r="QWV18" s="2"/>
      <c r="QWW18" s="2"/>
      <c r="QWX18" s="2"/>
      <c r="QWY18" s="2"/>
      <c r="QWZ18" s="2"/>
      <c r="QXA18" s="2"/>
      <c r="QXB18" s="2"/>
      <c r="QXC18" s="2"/>
      <c r="QXD18" s="2"/>
      <c r="QXE18" s="2"/>
      <c r="QXF18" s="2"/>
      <c r="QXG18" s="2"/>
      <c r="QXH18" s="2"/>
      <c r="QXI18" s="2"/>
      <c r="QXJ18" s="2"/>
      <c r="QXK18" s="2"/>
      <c r="QXL18" s="2"/>
      <c r="QXM18" s="2"/>
      <c r="QXN18" s="2"/>
      <c r="QXO18" s="2"/>
      <c r="QXP18" s="2"/>
      <c r="QXQ18" s="2"/>
      <c r="QXR18" s="2"/>
      <c r="QXS18" s="2"/>
      <c r="QXT18" s="2"/>
      <c r="QXU18" s="2"/>
      <c r="QXV18" s="2"/>
      <c r="QXW18" s="2"/>
      <c r="QXX18" s="2"/>
      <c r="QXY18" s="2"/>
      <c r="QXZ18" s="2"/>
      <c r="QYA18" s="2"/>
      <c r="QYB18" s="2"/>
      <c r="QYC18" s="2"/>
      <c r="QYD18" s="2"/>
      <c r="QYE18" s="2"/>
      <c r="QYF18" s="2"/>
      <c r="QYG18" s="2"/>
      <c r="QYH18" s="2"/>
      <c r="QYI18" s="2"/>
      <c r="QYJ18" s="2"/>
      <c r="QYK18" s="2"/>
      <c r="QYL18" s="2"/>
      <c r="QYM18" s="2"/>
      <c r="QYN18" s="2"/>
      <c r="QYO18" s="2"/>
      <c r="QYP18" s="2"/>
      <c r="QYQ18" s="2"/>
      <c r="QYR18" s="2"/>
      <c r="QYS18" s="2"/>
      <c r="QYT18" s="2"/>
      <c r="QYU18" s="2"/>
      <c r="QYV18" s="2"/>
      <c r="QYW18" s="2"/>
      <c r="QYX18" s="2"/>
      <c r="QYY18" s="2"/>
      <c r="QYZ18" s="2"/>
      <c r="QZA18" s="2"/>
      <c r="QZB18" s="2"/>
      <c r="QZC18" s="2"/>
      <c r="QZD18" s="2"/>
      <c r="QZE18" s="2"/>
      <c r="QZF18" s="2"/>
      <c r="QZG18" s="2"/>
      <c r="QZH18" s="2"/>
      <c r="QZI18" s="2"/>
      <c r="QZJ18" s="2"/>
      <c r="QZK18" s="2"/>
      <c r="QZL18" s="2"/>
      <c r="QZM18" s="2"/>
      <c r="QZN18" s="2"/>
      <c r="QZO18" s="2"/>
      <c r="QZP18" s="2"/>
      <c r="QZQ18" s="2"/>
      <c r="QZR18" s="2"/>
      <c r="QZS18" s="2"/>
      <c r="QZT18" s="2"/>
      <c r="QZU18" s="2"/>
      <c r="QZV18" s="2"/>
      <c r="QZW18" s="2"/>
      <c r="QZX18" s="2"/>
      <c r="QZY18" s="2"/>
      <c r="QZZ18" s="2"/>
      <c r="RAA18" s="2"/>
      <c r="RAB18" s="2"/>
      <c r="RAC18" s="2"/>
      <c r="RAD18" s="2"/>
      <c r="RAE18" s="2"/>
      <c r="RAF18" s="2"/>
      <c r="RAG18" s="2"/>
      <c r="RAH18" s="2"/>
      <c r="RAI18" s="2"/>
      <c r="RAJ18" s="2"/>
      <c r="RAK18" s="2"/>
      <c r="RAL18" s="2"/>
      <c r="RAM18" s="2"/>
      <c r="RAN18" s="2"/>
      <c r="RAO18" s="2"/>
      <c r="RAP18" s="2"/>
      <c r="RAQ18" s="2"/>
      <c r="RAR18" s="2"/>
      <c r="RAS18" s="2"/>
      <c r="RAT18" s="2"/>
      <c r="RAU18" s="2"/>
      <c r="RAV18" s="2"/>
      <c r="RAW18" s="2"/>
      <c r="RAX18" s="2"/>
      <c r="RAY18" s="2"/>
      <c r="RAZ18" s="2"/>
      <c r="RBA18" s="2"/>
      <c r="RBB18" s="2"/>
      <c r="RBC18" s="2"/>
      <c r="RBD18" s="2"/>
      <c r="RBE18" s="2"/>
      <c r="RBF18" s="2"/>
      <c r="RBG18" s="2"/>
      <c r="RBH18" s="2"/>
      <c r="RBI18" s="2"/>
      <c r="RBJ18" s="2"/>
      <c r="RBK18" s="2"/>
      <c r="RBL18" s="2"/>
      <c r="RBM18" s="2"/>
      <c r="RBN18" s="2"/>
      <c r="RBO18" s="2"/>
      <c r="RBP18" s="2"/>
      <c r="RBQ18" s="2"/>
      <c r="RBR18" s="2"/>
      <c r="RBS18" s="2"/>
      <c r="RBT18" s="2"/>
      <c r="RBU18" s="2"/>
      <c r="RBV18" s="2"/>
      <c r="RBW18" s="2"/>
      <c r="RBX18" s="2"/>
      <c r="RBY18" s="2"/>
      <c r="RBZ18" s="2"/>
      <c r="RCA18" s="2"/>
      <c r="RCB18" s="2"/>
      <c r="RCC18" s="2"/>
      <c r="RCD18" s="2"/>
      <c r="RCE18" s="2"/>
      <c r="RCF18" s="2"/>
      <c r="RCG18" s="2"/>
      <c r="RCH18" s="2"/>
      <c r="RCI18" s="2"/>
      <c r="RCJ18" s="2"/>
      <c r="RCK18" s="2"/>
      <c r="RCL18" s="2"/>
      <c r="RCM18" s="2"/>
      <c r="RCN18" s="2"/>
      <c r="RCO18" s="2"/>
      <c r="RCP18" s="2"/>
      <c r="RCQ18" s="2"/>
      <c r="RCR18" s="2"/>
      <c r="RCS18" s="2"/>
      <c r="RCT18" s="2"/>
      <c r="RCU18" s="2"/>
      <c r="RCV18" s="2"/>
      <c r="RCW18" s="2"/>
      <c r="RCX18" s="2"/>
      <c r="RCY18" s="2"/>
      <c r="RCZ18" s="2"/>
      <c r="RDA18" s="2"/>
      <c r="RDB18" s="2"/>
      <c r="RDC18" s="2"/>
      <c r="RDD18" s="2"/>
      <c r="RDE18" s="2"/>
      <c r="RDF18" s="2"/>
      <c r="RDG18" s="2"/>
      <c r="RDH18" s="2"/>
      <c r="RDI18" s="2"/>
      <c r="RDJ18" s="2"/>
      <c r="RDK18" s="2"/>
      <c r="RDL18" s="2"/>
      <c r="RDM18" s="2"/>
      <c r="RDN18" s="2"/>
      <c r="RDO18" s="2"/>
      <c r="RDP18" s="2"/>
      <c r="RDQ18" s="2"/>
      <c r="RDR18" s="2"/>
      <c r="RDS18" s="2"/>
      <c r="RDT18" s="2"/>
      <c r="RDU18" s="2"/>
      <c r="RDV18" s="2"/>
      <c r="RDW18" s="2"/>
      <c r="RDX18" s="2"/>
      <c r="RDY18" s="2"/>
      <c r="RDZ18" s="2"/>
      <c r="REA18" s="2"/>
      <c r="REB18" s="2"/>
      <c r="REC18" s="2"/>
      <c r="RED18" s="2"/>
      <c r="REE18" s="2"/>
      <c r="REF18" s="2"/>
      <c r="REG18" s="2"/>
      <c r="REH18" s="2"/>
      <c r="REI18" s="2"/>
      <c r="REJ18" s="2"/>
      <c r="REK18" s="2"/>
      <c r="REL18" s="2"/>
      <c r="REM18" s="2"/>
      <c r="REN18" s="2"/>
      <c r="REO18" s="2"/>
      <c r="REP18" s="2"/>
      <c r="REQ18" s="2"/>
      <c r="RER18" s="2"/>
      <c r="RES18" s="2"/>
      <c r="RET18" s="2"/>
      <c r="REU18" s="2"/>
      <c r="REV18" s="2"/>
      <c r="REW18" s="2"/>
      <c r="REX18" s="2"/>
      <c r="REY18" s="2"/>
      <c r="REZ18" s="2"/>
      <c r="RFA18" s="2"/>
      <c r="RFB18" s="2"/>
      <c r="RFC18" s="2"/>
      <c r="RFD18" s="2"/>
      <c r="RFE18" s="2"/>
      <c r="RFF18" s="2"/>
      <c r="RFG18" s="2"/>
      <c r="RFH18" s="2"/>
      <c r="RFI18" s="2"/>
      <c r="RFJ18" s="2"/>
      <c r="RFK18" s="2"/>
      <c r="RFL18" s="2"/>
      <c r="RFM18" s="2"/>
      <c r="RFN18" s="2"/>
      <c r="RFO18" s="2"/>
      <c r="RFP18" s="2"/>
      <c r="RFQ18" s="2"/>
      <c r="RFR18" s="2"/>
      <c r="RFS18" s="2"/>
      <c r="RFT18" s="2"/>
      <c r="RFU18" s="2"/>
      <c r="RFV18" s="2"/>
      <c r="RFW18" s="2"/>
      <c r="RFX18" s="2"/>
      <c r="RFY18" s="2"/>
      <c r="RFZ18" s="2"/>
      <c r="RGA18" s="2"/>
      <c r="RGB18" s="2"/>
      <c r="RGC18" s="2"/>
      <c r="RGD18" s="2"/>
      <c r="RGE18" s="2"/>
      <c r="RGF18" s="2"/>
      <c r="RGG18" s="2"/>
      <c r="RGH18" s="2"/>
      <c r="RGI18" s="2"/>
      <c r="RGJ18" s="2"/>
      <c r="RGK18" s="2"/>
      <c r="RGL18" s="2"/>
      <c r="RGM18" s="2"/>
      <c r="RGN18" s="2"/>
      <c r="RGO18" s="2"/>
      <c r="RGP18" s="2"/>
      <c r="RGQ18" s="2"/>
      <c r="RGR18" s="2"/>
      <c r="RGS18" s="2"/>
      <c r="RGT18" s="2"/>
      <c r="RGU18" s="2"/>
      <c r="RGV18" s="2"/>
      <c r="RGW18" s="2"/>
      <c r="RGX18" s="2"/>
      <c r="RGY18" s="2"/>
      <c r="RGZ18" s="2"/>
      <c r="RHA18" s="2"/>
      <c r="RHB18" s="2"/>
      <c r="RHC18" s="2"/>
      <c r="RHD18" s="2"/>
      <c r="RHE18" s="2"/>
      <c r="RHF18" s="2"/>
      <c r="RHG18" s="2"/>
      <c r="RHH18" s="2"/>
      <c r="RHI18" s="2"/>
      <c r="RHJ18" s="2"/>
      <c r="RHK18" s="2"/>
      <c r="RHL18" s="2"/>
      <c r="RHM18" s="2"/>
      <c r="RHN18" s="2"/>
      <c r="RHO18" s="2"/>
      <c r="RHP18" s="2"/>
      <c r="RHQ18" s="2"/>
      <c r="RHR18" s="2"/>
      <c r="RHS18" s="2"/>
      <c r="RHT18" s="2"/>
      <c r="RHU18" s="2"/>
      <c r="RHV18" s="2"/>
      <c r="RHW18" s="2"/>
      <c r="RHX18" s="2"/>
      <c r="RHY18" s="2"/>
      <c r="RHZ18" s="2"/>
      <c r="RIA18" s="2"/>
      <c r="RIB18" s="2"/>
      <c r="RIC18" s="2"/>
      <c r="RID18" s="2"/>
      <c r="RIE18" s="2"/>
      <c r="RIF18" s="2"/>
      <c r="RIG18" s="2"/>
      <c r="RIH18" s="2"/>
      <c r="RII18" s="2"/>
      <c r="RIJ18" s="2"/>
      <c r="RIK18" s="2"/>
      <c r="RIL18" s="2"/>
      <c r="RIM18" s="2"/>
      <c r="RIN18" s="2"/>
      <c r="RIO18" s="2"/>
      <c r="RIP18" s="2"/>
      <c r="RIQ18" s="2"/>
      <c r="RIR18" s="2"/>
      <c r="RIS18" s="2"/>
      <c r="RIT18" s="2"/>
      <c r="RIU18" s="2"/>
      <c r="RIV18" s="2"/>
      <c r="RIW18" s="2"/>
      <c r="RIX18" s="2"/>
      <c r="RIY18" s="2"/>
      <c r="RIZ18" s="2"/>
      <c r="RJA18" s="2"/>
      <c r="RJB18" s="2"/>
      <c r="RJC18" s="2"/>
      <c r="RJD18" s="2"/>
      <c r="RJE18" s="2"/>
      <c r="RJF18" s="2"/>
      <c r="RJG18" s="2"/>
      <c r="RJH18" s="2"/>
      <c r="RJI18" s="2"/>
      <c r="RJJ18" s="2"/>
      <c r="RJK18" s="2"/>
      <c r="RJL18" s="2"/>
      <c r="RJM18" s="2"/>
      <c r="RJN18" s="2"/>
      <c r="RJO18" s="2"/>
      <c r="RJP18" s="2"/>
      <c r="RJQ18" s="2"/>
      <c r="RJR18" s="2"/>
      <c r="RJS18" s="2"/>
      <c r="RJT18" s="2"/>
      <c r="RJU18" s="2"/>
      <c r="RJV18" s="2"/>
      <c r="RJW18" s="2"/>
      <c r="RJX18" s="2"/>
      <c r="RJY18" s="2"/>
      <c r="RJZ18" s="2"/>
      <c r="RKA18" s="2"/>
      <c r="RKB18" s="2"/>
      <c r="RKC18" s="2"/>
      <c r="RKD18" s="2"/>
      <c r="RKE18" s="2"/>
      <c r="RKF18" s="2"/>
      <c r="RKG18" s="2"/>
      <c r="RKH18" s="2"/>
      <c r="RKI18" s="2"/>
      <c r="RKJ18" s="2"/>
      <c r="RKK18" s="2"/>
      <c r="RKL18" s="2"/>
      <c r="RKM18" s="2"/>
      <c r="RKN18" s="2"/>
      <c r="RKO18" s="2"/>
      <c r="RKP18" s="2"/>
      <c r="RKQ18" s="2"/>
      <c r="RKR18" s="2"/>
      <c r="RKS18" s="2"/>
      <c r="RKT18" s="2"/>
      <c r="RKU18" s="2"/>
      <c r="RKV18" s="2"/>
      <c r="RKW18" s="2"/>
      <c r="RKX18" s="2"/>
      <c r="RKY18" s="2"/>
      <c r="RKZ18" s="2"/>
      <c r="RLA18" s="2"/>
      <c r="RLB18" s="2"/>
      <c r="RLC18" s="2"/>
      <c r="RLD18" s="2"/>
      <c r="RLE18" s="2"/>
      <c r="RLF18" s="2"/>
      <c r="RLG18" s="2"/>
      <c r="RLH18" s="2"/>
      <c r="RLI18" s="2"/>
      <c r="RLJ18" s="2"/>
      <c r="RLK18" s="2"/>
      <c r="RLL18" s="2"/>
      <c r="RLM18" s="2"/>
      <c r="RLN18" s="2"/>
      <c r="RLO18" s="2"/>
      <c r="RLP18" s="2"/>
      <c r="RLQ18" s="2"/>
      <c r="RLR18" s="2"/>
      <c r="RLS18" s="2"/>
      <c r="RLT18" s="2"/>
      <c r="RLU18" s="2"/>
      <c r="RLV18" s="2"/>
      <c r="RLW18" s="2"/>
      <c r="RLX18" s="2"/>
      <c r="RLY18" s="2"/>
      <c r="RLZ18" s="2"/>
      <c r="RMA18" s="2"/>
      <c r="RMB18" s="2"/>
      <c r="RMC18" s="2"/>
      <c r="RMD18" s="2"/>
      <c r="RME18" s="2"/>
      <c r="RMF18" s="2"/>
      <c r="RMG18" s="2"/>
      <c r="RMH18" s="2"/>
      <c r="RMI18" s="2"/>
      <c r="RMJ18" s="2"/>
      <c r="RMK18" s="2"/>
      <c r="RML18" s="2"/>
      <c r="RMM18" s="2"/>
      <c r="RMN18" s="2"/>
      <c r="RMO18" s="2"/>
      <c r="RMP18" s="2"/>
      <c r="RMQ18" s="2"/>
      <c r="RMR18" s="2"/>
      <c r="RMS18" s="2"/>
      <c r="RMT18" s="2"/>
      <c r="RMU18" s="2"/>
      <c r="RMV18" s="2"/>
      <c r="RMW18" s="2"/>
      <c r="RMX18" s="2"/>
      <c r="RMY18" s="2"/>
      <c r="RMZ18" s="2"/>
      <c r="RNA18" s="2"/>
      <c r="RNB18" s="2"/>
      <c r="RNC18" s="2"/>
      <c r="RND18" s="2"/>
      <c r="RNE18" s="2"/>
      <c r="RNF18" s="2"/>
      <c r="RNG18" s="2"/>
      <c r="RNH18" s="2"/>
      <c r="RNI18" s="2"/>
      <c r="RNJ18" s="2"/>
      <c r="RNK18" s="2"/>
      <c r="RNL18" s="2"/>
      <c r="RNM18" s="2"/>
      <c r="RNN18" s="2"/>
      <c r="RNO18" s="2"/>
      <c r="RNP18" s="2"/>
      <c r="RNQ18" s="2"/>
      <c r="RNR18" s="2"/>
      <c r="RNS18" s="2"/>
      <c r="RNT18" s="2"/>
      <c r="RNU18" s="2"/>
      <c r="RNV18" s="2"/>
      <c r="RNW18" s="2"/>
      <c r="RNX18" s="2"/>
      <c r="RNY18" s="2"/>
      <c r="RNZ18" s="2"/>
      <c r="ROA18" s="2"/>
      <c r="ROB18" s="2"/>
      <c r="ROC18" s="2"/>
      <c r="ROD18" s="2"/>
      <c r="ROE18" s="2"/>
      <c r="ROF18" s="2"/>
      <c r="ROG18" s="2"/>
      <c r="ROH18" s="2"/>
      <c r="ROI18" s="2"/>
      <c r="ROJ18" s="2"/>
      <c r="ROK18" s="2"/>
      <c r="ROL18" s="2"/>
      <c r="ROM18" s="2"/>
      <c r="RON18" s="2"/>
      <c r="ROO18" s="2"/>
      <c r="ROP18" s="2"/>
      <c r="ROQ18" s="2"/>
      <c r="ROR18" s="2"/>
      <c r="ROS18" s="2"/>
      <c r="ROT18" s="2"/>
      <c r="ROU18" s="2"/>
      <c r="ROV18" s="2"/>
      <c r="ROW18" s="2"/>
      <c r="ROX18" s="2"/>
      <c r="ROY18" s="2"/>
      <c r="ROZ18" s="2"/>
      <c r="RPA18" s="2"/>
      <c r="RPB18" s="2"/>
      <c r="RPC18" s="2"/>
      <c r="RPD18" s="2"/>
      <c r="RPE18" s="2"/>
      <c r="RPF18" s="2"/>
      <c r="RPG18" s="2"/>
      <c r="RPH18" s="2"/>
      <c r="RPI18" s="2"/>
      <c r="RPJ18" s="2"/>
      <c r="RPK18" s="2"/>
      <c r="RPL18" s="2"/>
      <c r="RPM18" s="2"/>
      <c r="RPN18" s="2"/>
      <c r="RPO18" s="2"/>
      <c r="RPP18" s="2"/>
      <c r="RPQ18" s="2"/>
      <c r="RPR18" s="2"/>
      <c r="RPS18" s="2"/>
      <c r="RPT18" s="2"/>
      <c r="RPU18" s="2"/>
      <c r="RPV18" s="2"/>
      <c r="RPW18" s="2"/>
      <c r="RPX18" s="2"/>
      <c r="RPY18" s="2"/>
      <c r="RPZ18" s="2"/>
      <c r="RQA18" s="2"/>
      <c r="RQB18" s="2"/>
      <c r="RQC18" s="2"/>
      <c r="RQD18" s="2"/>
      <c r="RQE18" s="2"/>
      <c r="RQF18" s="2"/>
      <c r="RQG18" s="2"/>
      <c r="RQH18" s="2"/>
      <c r="RQI18" s="2"/>
      <c r="RQJ18" s="2"/>
      <c r="RQK18" s="2"/>
      <c r="RQL18" s="2"/>
      <c r="RQM18" s="2"/>
      <c r="RQN18" s="2"/>
      <c r="RQO18" s="2"/>
      <c r="RQP18" s="2"/>
      <c r="RQQ18" s="2"/>
      <c r="RQR18" s="2"/>
      <c r="RQS18" s="2"/>
      <c r="RQT18" s="2"/>
      <c r="RQU18" s="2"/>
      <c r="RQV18" s="2"/>
      <c r="RQW18" s="2"/>
      <c r="RQX18" s="2"/>
      <c r="RQY18" s="2"/>
      <c r="RQZ18" s="2"/>
      <c r="RRA18" s="2"/>
      <c r="RRB18" s="2"/>
      <c r="RRC18" s="2"/>
      <c r="RRD18" s="2"/>
      <c r="RRE18" s="2"/>
      <c r="RRF18" s="2"/>
      <c r="RRG18" s="2"/>
      <c r="RRH18" s="2"/>
      <c r="RRI18" s="2"/>
      <c r="RRJ18" s="2"/>
      <c r="RRK18" s="2"/>
      <c r="RRL18" s="2"/>
      <c r="RRM18" s="2"/>
      <c r="RRN18" s="2"/>
      <c r="RRO18" s="2"/>
      <c r="RRP18" s="2"/>
      <c r="RRQ18" s="2"/>
      <c r="RRR18" s="2"/>
      <c r="RRS18" s="2"/>
      <c r="RRT18" s="2"/>
      <c r="RRU18" s="2"/>
      <c r="RRV18" s="2"/>
      <c r="RRW18" s="2"/>
      <c r="RRX18" s="2"/>
      <c r="RRY18" s="2"/>
      <c r="RRZ18" s="2"/>
      <c r="RSA18" s="2"/>
      <c r="RSB18" s="2"/>
      <c r="RSC18" s="2"/>
      <c r="RSD18" s="2"/>
      <c r="RSE18" s="2"/>
      <c r="RSF18" s="2"/>
      <c r="RSG18" s="2"/>
      <c r="RSH18" s="2"/>
      <c r="RSI18" s="2"/>
      <c r="RSJ18" s="2"/>
      <c r="RSK18" s="2"/>
      <c r="RSL18" s="2"/>
      <c r="RSM18" s="2"/>
      <c r="RSN18" s="2"/>
      <c r="RSO18" s="2"/>
      <c r="RSP18" s="2"/>
      <c r="RSQ18" s="2"/>
      <c r="RSR18" s="2"/>
      <c r="RSS18" s="2"/>
      <c r="RST18" s="2"/>
      <c r="RSU18" s="2"/>
      <c r="RSV18" s="2"/>
      <c r="RSW18" s="2"/>
      <c r="RSX18" s="2"/>
      <c r="RSY18" s="2"/>
      <c r="RSZ18" s="2"/>
      <c r="RTA18" s="2"/>
      <c r="RTB18" s="2"/>
      <c r="RTC18" s="2"/>
      <c r="RTD18" s="2"/>
      <c r="RTE18" s="2"/>
      <c r="RTF18" s="2"/>
      <c r="RTG18" s="2"/>
      <c r="RTH18" s="2"/>
      <c r="RTI18" s="2"/>
      <c r="RTJ18" s="2"/>
      <c r="RTK18" s="2"/>
      <c r="RTL18" s="2"/>
      <c r="RTM18" s="2"/>
      <c r="RTN18" s="2"/>
      <c r="RTO18" s="2"/>
      <c r="RTP18" s="2"/>
      <c r="RTQ18" s="2"/>
      <c r="RTR18" s="2"/>
      <c r="RTS18" s="2"/>
      <c r="RTT18" s="2"/>
      <c r="RTU18" s="2"/>
      <c r="RTV18" s="2"/>
      <c r="RTW18" s="2"/>
      <c r="RTX18" s="2"/>
      <c r="RTY18" s="2"/>
      <c r="RTZ18" s="2"/>
      <c r="RUA18" s="2"/>
      <c r="RUB18" s="2"/>
      <c r="RUC18" s="2"/>
      <c r="RUD18" s="2"/>
      <c r="RUE18" s="2"/>
      <c r="RUF18" s="2"/>
      <c r="RUG18" s="2"/>
      <c r="RUH18" s="2"/>
      <c r="RUI18" s="2"/>
      <c r="RUJ18" s="2"/>
      <c r="RUK18" s="2"/>
      <c r="RUL18" s="2"/>
      <c r="RUM18" s="2"/>
      <c r="RUN18" s="2"/>
      <c r="RUO18" s="2"/>
      <c r="RUP18" s="2"/>
      <c r="RUQ18" s="2"/>
      <c r="RUR18" s="2"/>
      <c r="RUS18" s="2"/>
      <c r="RUT18" s="2"/>
      <c r="RUU18" s="2"/>
      <c r="RUV18" s="2"/>
      <c r="RUW18" s="2"/>
      <c r="RUX18" s="2"/>
      <c r="RUY18" s="2"/>
      <c r="RUZ18" s="2"/>
      <c r="RVA18" s="2"/>
      <c r="RVB18" s="2"/>
      <c r="RVC18" s="2"/>
      <c r="RVD18" s="2"/>
      <c r="RVE18" s="2"/>
      <c r="RVF18" s="2"/>
      <c r="RVG18" s="2"/>
      <c r="RVH18" s="2"/>
      <c r="RVI18" s="2"/>
      <c r="RVJ18" s="2"/>
      <c r="RVK18" s="2"/>
      <c r="RVL18" s="2"/>
      <c r="RVM18" s="2"/>
      <c r="RVN18" s="2"/>
      <c r="RVO18" s="2"/>
      <c r="RVP18" s="2"/>
      <c r="RVQ18" s="2"/>
      <c r="RVR18" s="2"/>
      <c r="RVS18" s="2"/>
      <c r="RVT18" s="2"/>
      <c r="RVU18" s="2"/>
      <c r="RVV18" s="2"/>
      <c r="RVW18" s="2"/>
      <c r="RVX18" s="2"/>
      <c r="RVY18" s="2"/>
      <c r="RVZ18" s="2"/>
      <c r="RWA18" s="2"/>
      <c r="RWB18" s="2"/>
      <c r="RWC18" s="2"/>
      <c r="RWD18" s="2"/>
      <c r="RWE18" s="2"/>
      <c r="RWF18" s="2"/>
      <c r="RWG18" s="2"/>
      <c r="RWH18" s="2"/>
      <c r="RWI18" s="2"/>
      <c r="RWJ18" s="2"/>
      <c r="RWK18" s="2"/>
      <c r="RWL18" s="2"/>
      <c r="RWM18" s="2"/>
      <c r="RWN18" s="2"/>
      <c r="RWO18" s="2"/>
      <c r="RWP18" s="2"/>
      <c r="RWQ18" s="2"/>
      <c r="RWR18" s="2"/>
      <c r="RWS18" s="2"/>
      <c r="RWT18" s="2"/>
      <c r="RWU18" s="2"/>
      <c r="RWV18" s="2"/>
      <c r="RWW18" s="2"/>
      <c r="RWX18" s="2"/>
      <c r="RWY18" s="2"/>
      <c r="RWZ18" s="2"/>
      <c r="RXA18" s="2"/>
      <c r="RXB18" s="2"/>
      <c r="RXC18" s="2"/>
      <c r="RXD18" s="2"/>
      <c r="RXE18" s="2"/>
      <c r="RXF18" s="2"/>
      <c r="RXG18" s="2"/>
      <c r="RXH18" s="2"/>
      <c r="RXI18" s="2"/>
      <c r="RXJ18" s="2"/>
      <c r="RXK18" s="2"/>
      <c r="RXL18" s="2"/>
      <c r="RXM18" s="2"/>
      <c r="RXN18" s="2"/>
      <c r="RXO18" s="2"/>
      <c r="RXP18" s="2"/>
      <c r="RXQ18" s="2"/>
      <c r="RXR18" s="2"/>
      <c r="RXS18" s="2"/>
      <c r="RXT18" s="2"/>
      <c r="RXU18" s="2"/>
      <c r="RXV18" s="2"/>
      <c r="RXW18" s="2"/>
      <c r="RXX18" s="2"/>
      <c r="RXY18" s="2"/>
      <c r="RXZ18" s="2"/>
      <c r="RYA18" s="2"/>
      <c r="RYB18" s="2"/>
      <c r="RYC18" s="2"/>
      <c r="RYD18" s="2"/>
      <c r="RYE18" s="2"/>
      <c r="RYF18" s="2"/>
      <c r="RYG18" s="2"/>
      <c r="RYH18" s="2"/>
      <c r="RYI18" s="2"/>
      <c r="RYJ18" s="2"/>
      <c r="RYK18" s="2"/>
      <c r="RYL18" s="2"/>
      <c r="RYM18" s="2"/>
      <c r="RYN18" s="2"/>
      <c r="RYO18" s="2"/>
      <c r="RYP18" s="2"/>
      <c r="RYQ18" s="2"/>
      <c r="RYR18" s="2"/>
      <c r="RYS18" s="2"/>
      <c r="RYT18" s="2"/>
      <c r="RYU18" s="2"/>
      <c r="RYV18" s="2"/>
      <c r="RYW18" s="2"/>
      <c r="RYX18" s="2"/>
      <c r="RYY18" s="2"/>
      <c r="RYZ18" s="2"/>
      <c r="RZA18" s="2"/>
      <c r="RZB18" s="2"/>
      <c r="RZC18" s="2"/>
      <c r="RZD18" s="2"/>
      <c r="RZE18" s="2"/>
      <c r="RZF18" s="2"/>
      <c r="RZG18" s="2"/>
      <c r="RZH18" s="2"/>
      <c r="RZI18" s="2"/>
      <c r="RZJ18" s="2"/>
      <c r="RZK18" s="2"/>
      <c r="RZL18" s="2"/>
      <c r="RZM18" s="2"/>
      <c r="RZN18" s="2"/>
      <c r="RZO18" s="2"/>
      <c r="RZP18" s="2"/>
      <c r="RZQ18" s="2"/>
      <c r="RZR18" s="2"/>
      <c r="RZS18" s="2"/>
      <c r="RZT18" s="2"/>
      <c r="RZU18" s="2"/>
      <c r="RZV18" s="2"/>
      <c r="RZW18" s="2"/>
      <c r="RZX18" s="2"/>
      <c r="RZY18" s="2"/>
      <c r="RZZ18" s="2"/>
      <c r="SAA18" s="2"/>
      <c r="SAB18" s="2"/>
      <c r="SAC18" s="2"/>
      <c r="SAD18" s="2"/>
      <c r="SAE18" s="2"/>
      <c r="SAF18" s="2"/>
      <c r="SAG18" s="2"/>
      <c r="SAH18" s="2"/>
      <c r="SAI18" s="2"/>
      <c r="SAJ18" s="2"/>
      <c r="SAK18" s="2"/>
      <c r="SAL18" s="2"/>
      <c r="SAM18" s="2"/>
      <c r="SAN18" s="2"/>
      <c r="SAO18" s="2"/>
      <c r="SAP18" s="2"/>
      <c r="SAQ18" s="2"/>
      <c r="SAR18" s="2"/>
      <c r="SAS18" s="2"/>
      <c r="SAT18" s="2"/>
      <c r="SAU18" s="2"/>
      <c r="SAV18" s="2"/>
      <c r="SAW18" s="2"/>
      <c r="SAX18" s="2"/>
      <c r="SAY18" s="2"/>
      <c r="SAZ18" s="2"/>
      <c r="SBA18" s="2"/>
      <c r="SBB18" s="2"/>
      <c r="SBC18" s="2"/>
      <c r="SBD18" s="2"/>
      <c r="SBE18" s="2"/>
      <c r="SBF18" s="2"/>
      <c r="SBG18" s="2"/>
      <c r="SBH18" s="2"/>
      <c r="SBI18" s="2"/>
      <c r="SBJ18" s="2"/>
      <c r="SBK18" s="2"/>
      <c r="SBL18" s="2"/>
      <c r="SBM18" s="2"/>
      <c r="SBN18" s="2"/>
      <c r="SBO18" s="2"/>
      <c r="SBP18" s="2"/>
      <c r="SBQ18" s="2"/>
      <c r="SBR18" s="2"/>
      <c r="SBS18" s="2"/>
      <c r="SBT18" s="2"/>
      <c r="SBU18" s="2"/>
      <c r="SBV18" s="2"/>
      <c r="SBW18" s="2"/>
      <c r="SBX18" s="2"/>
      <c r="SBY18" s="2"/>
      <c r="SBZ18" s="2"/>
      <c r="SCA18" s="2"/>
      <c r="SCB18" s="2"/>
      <c r="SCC18" s="2"/>
      <c r="SCD18" s="2"/>
      <c r="SCE18" s="2"/>
      <c r="SCF18" s="2"/>
      <c r="SCG18" s="2"/>
      <c r="SCH18" s="2"/>
      <c r="SCI18" s="2"/>
      <c r="SCJ18" s="2"/>
      <c r="SCK18" s="2"/>
      <c r="SCL18" s="2"/>
      <c r="SCM18" s="2"/>
      <c r="SCN18" s="2"/>
      <c r="SCO18" s="2"/>
      <c r="SCP18" s="2"/>
      <c r="SCQ18" s="2"/>
      <c r="SCR18" s="2"/>
      <c r="SCS18" s="2"/>
      <c r="SCT18" s="2"/>
      <c r="SCU18" s="2"/>
      <c r="SCV18" s="2"/>
      <c r="SCW18" s="2"/>
      <c r="SCX18" s="2"/>
      <c r="SCY18" s="2"/>
      <c r="SCZ18" s="2"/>
      <c r="SDA18" s="2"/>
      <c r="SDB18" s="2"/>
      <c r="SDC18" s="2"/>
      <c r="SDD18" s="2"/>
      <c r="SDE18" s="2"/>
      <c r="SDF18" s="2"/>
      <c r="SDG18" s="2"/>
      <c r="SDH18" s="2"/>
      <c r="SDI18" s="2"/>
      <c r="SDJ18" s="2"/>
      <c r="SDK18" s="2"/>
      <c r="SDL18" s="2"/>
      <c r="SDM18" s="2"/>
      <c r="SDN18" s="2"/>
      <c r="SDO18" s="2"/>
      <c r="SDP18" s="2"/>
      <c r="SDQ18" s="2"/>
      <c r="SDR18" s="2"/>
      <c r="SDS18" s="2"/>
      <c r="SDT18" s="2"/>
      <c r="SDU18" s="2"/>
      <c r="SDV18" s="2"/>
      <c r="SDW18" s="2"/>
      <c r="SDX18" s="2"/>
      <c r="SDY18" s="2"/>
      <c r="SDZ18" s="2"/>
      <c r="SEA18" s="2"/>
      <c r="SEB18" s="2"/>
      <c r="SEC18" s="2"/>
      <c r="SED18" s="2"/>
      <c r="SEE18" s="2"/>
      <c r="SEF18" s="2"/>
      <c r="SEG18" s="2"/>
      <c r="SEH18" s="2"/>
      <c r="SEI18" s="2"/>
      <c r="SEJ18" s="2"/>
      <c r="SEK18" s="2"/>
      <c r="SEL18" s="2"/>
      <c r="SEM18" s="2"/>
      <c r="SEN18" s="2"/>
      <c r="SEO18" s="2"/>
      <c r="SEP18" s="2"/>
      <c r="SEQ18" s="2"/>
      <c r="SER18" s="2"/>
      <c r="SES18" s="2"/>
      <c r="SET18" s="2"/>
      <c r="SEU18" s="2"/>
      <c r="SEV18" s="2"/>
      <c r="SEW18" s="2"/>
      <c r="SEX18" s="2"/>
      <c r="SEY18" s="2"/>
      <c r="SEZ18" s="2"/>
      <c r="SFA18" s="2"/>
      <c r="SFB18" s="2"/>
      <c r="SFC18" s="2"/>
      <c r="SFD18" s="2"/>
      <c r="SFE18" s="2"/>
      <c r="SFF18" s="2"/>
      <c r="SFG18" s="2"/>
      <c r="SFH18" s="2"/>
      <c r="SFI18" s="2"/>
      <c r="SFJ18" s="2"/>
      <c r="SFK18" s="2"/>
      <c r="SFL18" s="2"/>
      <c r="SFM18" s="2"/>
      <c r="SFN18" s="2"/>
      <c r="SFO18" s="2"/>
      <c r="SFP18" s="2"/>
      <c r="SFQ18" s="2"/>
      <c r="SFR18" s="2"/>
      <c r="SFS18" s="2"/>
      <c r="SFT18" s="2"/>
      <c r="SFU18" s="2"/>
      <c r="SFV18" s="2"/>
      <c r="SFW18" s="2"/>
      <c r="SFX18" s="2"/>
      <c r="SFY18" s="2"/>
      <c r="SFZ18" s="2"/>
      <c r="SGA18" s="2"/>
      <c r="SGB18" s="2"/>
      <c r="SGC18" s="2"/>
      <c r="SGD18" s="2"/>
      <c r="SGE18" s="2"/>
      <c r="SGF18" s="2"/>
      <c r="SGG18" s="2"/>
      <c r="SGH18" s="2"/>
      <c r="SGI18" s="2"/>
      <c r="SGJ18" s="2"/>
      <c r="SGK18" s="2"/>
      <c r="SGL18" s="2"/>
      <c r="SGM18" s="2"/>
      <c r="SGN18" s="2"/>
      <c r="SGO18" s="2"/>
      <c r="SGP18" s="2"/>
      <c r="SGQ18" s="2"/>
      <c r="SGR18" s="2"/>
      <c r="SGS18" s="2"/>
      <c r="SGT18" s="2"/>
      <c r="SGU18" s="2"/>
      <c r="SGV18" s="2"/>
      <c r="SGW18" s="2"/>
      <c r="SGX18" s="2"/>
      <c r="SGY18" s="2"/>
      <c r="SGZ18" s="2"/>
      <c r="SHA18" s="2"/>
      <c r="SHB18" s="2"/>
      <c r="SHC18" s="2"/>
      <c r="SHD18" s="2"/>
      <c r="SHE18" s="2"/>
      <c r="SHF18" s="2"/>
      <c r="SHG18" s="2"/>
      <c r="SHH18" s="2"/>
      <c r="SHI18" s="2"/>
      <c r="SHJ18" s="2"/>
      <c r="SHK18" s="2"/>
      <c r="SHL18" s="2"/>
      <c r="SHM18" s="2"/>
      <c r="SHN18" s="2"/>
      <c r="SHO18" s="2"/>
      <c r="SHP18" s="2"/>
      <c r="SHQ18" s="2"/>
      <c r="SHR18" s="2"/>
      <c r="SHS18" s="2"/>
      <c r="SHT18" s="2"/>
      <c r="SHU18" s="2"/>
      <c r="SHV18" s="2"/>
      <c r="SHW18" s="2"/>
      <c r="SHX18" s="2"/>
      <c r="SHY18" s="2"/>
      <c r="SHZ18" s="2"/>
      <c r="SIA18" s="2"/>
      <c r="SIB18" s="2"/>
      <c r="SIC18" s="2"/>
      <c r="SID18" s="2"/>
      <c r="SIE18" s="2"/>
      <c r="SIF18" s="2"/>
      <c r="SIG18" s="2"/>
      <c r="SIH18" s="2"/>
      <c r="SII18" s="2"/>
      <c r="SIJ18" s="2"/>
      <c r="SIK18" s="2"/>
      <c r="SIL18" s="2"/>
      <c r="SIM18" s="2"/>
      <c r="SIN18" s="2"/>
      <c r="SIO18" s="2"/>
      <c r="SIP18" s="2"/>
      <c r="SIQ18" s="2"/>
      <c r="SIR18" s="2"/>
      <c r="SIS18" s="2"/>
      <c r="SIT18" s="2"/>
      <c r="SIU18" s="2"/>
      <c r="SIV18" s="2"/>
      <c r="SIW18" s="2"/>
      <c r="SIX18" s="2"/>
      <c r="SIY18" s="2"/>
      <c r="SIZ18" s="2"/>
      <c r="SJA18" s="2"/>
      <c r="SJB18" s="2"/>
      <c r="SJC18" s="2"/>
      <c r="SJD18" s="2"/>
      <c r="SJE18" s="2"/>
      <c r="SJF18" s="2"/>
      <c r="SJG18" s="2"/>
      <c r="SJH18" s="2"/>
      <c r="SJI18" s="2"/>
      <c r="SJJ18" s="2"/>
      <c r="SJK18" s="2"/>
      <c r="SJL18" s="2"/>
      <c r="SJM18" s="2"/>
      <c r="SJN18" s="2"/>
      <c r="SJO18" s="2"/>
      <c r="SJP18" s="2"/>
      <c r="SJQ18" s="2"/>
      <c r="SJR18" s="2"/>
      <c r="SJS18" s="2"/>
      <c r="SJT18" s="2"/>
      <c r="SJU18" s="2"/>
      <c r="SJV18" s="2"/>
      <c r="SJW18" s="2"/>
      <c r="SJX18" s="2"/>
      <c r="SJY18" s="2"/>
      <c r="SJZ18" s="2"/>
      <c r="SKA18" s="2"/>
      <c r="SKB18" s="2"/>
      <c r="SKC18" s="2"/>
      <c r="SKD18" s="2"/>
      <c r="SKE18" s="2"/>
      <c r="SKF18" s="2"/>
      <c r="SKG18" s="2"/>
      <c r="SKH18" s="2"/>
      <c r="SKI18" s="2"/>
      <c r="SKJ18" s="2"/>
      <c r="SKK18" s="2"/>
      <c r="SKL18" s="2"/>
      <c r="SKM18" s="2"/>
      <c r="SKN18" s="2"/>
      <c r="SKO18" s="2"/>
      <c r="SKP18" s="2"/>
      <c r="SKQ18" s="2"/>
      <c r="SKR18" s="2"/>
      <c r="SKS18" s="2"/>
      <c r="SKT18" s="2"/>
      <c r="SKU18" s="2"/>
      <c r="SKV18" s="2"/>
      <c r="SKW18" s="2"/>
      <c r="SKX18" s="2"/>
      <c r="SKY18" s="2"/>
      <c r="SKZ18" s="2"/>
      <c r="SLA18" s="2"/>
      <c r="SLB18" s="2"/>
      <c r="SLC18" s="2"/>
      <c r="SLD18" s="2"/>
      <c r="SLE18" s="2"/>
      <c r="SLF18" s="2"/>
      <c r="SLG18" s="2"/>
      <c r="SLH18" s="2"/>
      <c r="SLI18" s="2"/>
      <c r="SLJ18" s="2"/>
      <c r="SLK18" s="2"/>
      <c r="SLL18" s="2"/>
      <c r="SLM18" s="2"/>
      <c r="SLN18" s="2"/>
      <c r="SLO18" s="2"/>
      <c r="SLP18" s="2"/>
      <c r="SLQ18" s="2"/>
      <c r="SLR18" s="2"/>
      <c r="SLS18" s="2"/>
      <c r="SLT18" s="2"/>
      <c r="SLU18" s="2"/>
      <c r="SLV18" s="2"/>
      <c r="SLW18" s="2"/>
      <c r="SLX18" s="2"/>
      <c r="SLY18" s="2"/>
      <c r="SLZ18" s="2"/>
      <c r="SMA18" s="2"/>
      <c r="SMB18" s="2"/>
      <c r="SMC18" s="2"/>
      <c r="SMD18" s="2"/>
      <c r="SME18" s="2"/>
      <c r="SMF18" s="2"/>
      <c r="SMG18" s="2"/>
      <c r="SMH18" s="2"/>
      <c r="SMI18" s="2"/>
      <c r="SMJ18" s="2"/>
      <c r="SMK18" s="2"/>
      <c r="SML18" s="2"/>
      <c r="SMM18" s="2"/>
      <c r="SMN18" s="2"/>
      <c r="SMO18" s="2"/>
      <c r="SMP18" s="2"/>
      <c r="SMQ18" s="2"/>
      <c r="SMR18" s="2"/>
      <c r="SMS18" s="2"/>
      <c r="SMT18" s="2"/>
      <c r="SMU18" s="2"/>
      <c r="SMV18" s="2"/>
      <c r="SMW18" s="2"/>
      <c r="SMX18" s="2"/>
      <c r="SMY18" s="2"/>
      <c r="SMZ18" s="2"/>
      <c r="SNA18" s="2"/>
      <c r="SNB18" s="2"/>
      <c r="SNC18" s="2"/>
      <c r="SND18" s="2"/>
      <c r="SNE18" s="2"/>
      <c r="SNF18" s="2"/>
      <c r="SNG18" s="2"/>
      <c r="SNH18" s="2"/>
      <c r="SNI18" s="2"/>
      <c r="SNJ18" s="2"/>
      <c r="SNK18" s="2"/>
      <c r="SNL18" s="2"/>
      <c r="SNM18" s="2"/>
      <c r="SNN18" s="2"/>
      <c r="SNO18" s="2"/>
      <c r="SNP18" s="2"/>
      <c r="SNQ18" s="2"/>
      <c r="SNR18" s="2"/>
      <c r="SNS18" s="2"/>
      <c r="SNT18" s="2"/>
      <c r="SNU18" s="2"/>
      <c r="SNV18" s="2"/>
      <c r="SNW18" s="2"/>
      <c r="SNX18" s="2"/>
      <c r="SNY18" s="2"/>
      <c r="SNZ18" s="2"/>
      <c r="SOA18" s="2"/>
      <c r="SOB18" s="2"/>
      <c r="SOC18" s="2"/>
      <c r="SOD18" s="2"/>
      <c r="SOE18" s="2"/>
      <c r="SOF18" s="2"/>
      <c r="SOG18" s="2"/>
      <c r="SOH18" s="2"/>
      <c r="SOI18" s="2"/>
      <c r="SOJ18" s="2"/>
      <c r="SOK18" s="2"/>
      <c r="SOL18" s="2"/>
      <c r="SOM18" s="2"/>
      <c r="SON18" s="2"/>
      <c r="SOO18" s="2"/>
      <c r="SOP18" s="2"/>
      <c r="SOQ18" s="2"/>
      <c r="SOR18" s="2"/>
      <c r="SOS18" s="2"/>
      <c r="SOT18" s="2"/>
      <c r="SOU18" s="2"/>
      <c r="SOV18" s="2"/>
      <c r="SOW18" s="2"/>
      <c r="SOX18" s="2"/>
      <c r="SOY18" s="2"/>
      <c r="SOZ18" s="2"/>
      <c r="SPA18" s="2"/>
      <c r="SPB18" s="2"/>
      <c r="SPC18" s="2"/>
      <c r="SPD18" s="2"/>
      <c r="SPE18" s="2"/>
      <c r="SPF18" s="2"/>
      <c r="SPG18" s="2"/>
      <c r="SPH18" s="2"/>
      <c r="SPI18" s="2"/>
      <c r="SPJ18" s="2"/>
      <c r="SPK18" s="2"/>
      <c r="SPL18" s="2"/>
      <c r="SPM18" s="2"/>
      <c r="SPN18" s="2"/>
      <c r="SPO18" s="2"/>
      <c r="SPP18" s="2"/>
      <c r="SPQ18" s="2"/>
      <c r="SPR18" s="2"/>
      <c r="SPS18" s="2"/>
      <c r="SPT18" s="2"/>
      <c r="SPU18" s="2"/>
      <c r="SPV18" s="2"/>
      <c r="SPW18" s="2"/>
      <c r="SPX18" s="2"/>
      <c r="SPY18" s="2"/>
      <c r="SPZ18" s="2"/>
      <c r="SQA18" s="2"/>
      <c r="SQB18" s="2"/>
      <c r="SQC18" s="2"/>
      <c r="SQD18" s="2"/>
      <c r="SQE18" s="2"/>
      <c r="SQF18" s="2"/>
      <c r="SQG18" s="2"/>
      <c r="SQH18" s="2"/>
      <c r="SQI18" s="2"/>
      <c r="SQJ18" s="2"/>
      <c r="SQK18" s="2"/>
      <c r="SQL18" s="2"/>
      <c r="SQM18" s="2"/>
      <c r="SQN18" s="2"/>
      <c r="SQO18" s="2"/>
      <c r="SQP18" s="2"/>
      <c r="SQQ18" s="2"/>
      <c r="SQR18" s="2"/>
      <c r="SQS18" s="2"/>
      <c r="SQT18" s="2"/>
      <c r="SQU18" s="2"/>
      <c r="SQV18" s="2"/>
      <c r="SQW18" s="2"/>
      <c r="SQX18" s="2"/>
      <c r="SQY18" s="2"/>
      <c r="SQZ18" s="2"/>
      <c r="SRA18" s="2"/>
      <c r="SRB18" s="2"/>
      <c r="SRC18" s="2"/>
      <c r="SRD18" s="2"/>
      <c r="SRE18" s="2"/>
      <c r="SRF18" s="2"/>
      <c r="SRG18" s="2"/>
      <c r="SRH18" s="2"/>
      <c r="SRI18" s="2"/>
      <c r="SRJ18" s="2"/>
      <c r="SRK18" s="2"/>
      <c r="SRL18" s="2"/>
      <c r="SRM18" s="2"/>
      <c r="SRN18" s="2"/>
      <c r="SRO18" s="2"/>
      <c r="SRP18" s="2"/>
      <c r="SRQ18" s="2"/>
      <c r="SRR18" s="2"/>
      <c r="SRS18" s="2"/>
      <c r="SRT18" s="2"/>
      <c r="SRU18" s="2"/>
      <c r="SRV18" s="2"/>
      <c r="SRW18" s="2"/>
      <c r="SRX18" s="2"/>
      <c r="SRY18" s="2"/>
      <c r="SRZ18" s="2"/>
      <c r="SSA18" s="2"/>
      <c r="SSB18" s="2"/>
      <c r="SSC18" s="2"/>
      <c r="SSD18" s="2"/>
      <c r="SSE18" s="2"/>
      <c r="SSF18" s="2"/>
      <c r="SSG18" s="2"/>
      <c r="SSH18" s="2"/>
      <c r="SSI18" s="2"/>
      <c r="SSJ18" s="2"/>
      <c r="SSK18" s="2"/>
      <c r="SSL18" s="2"/>
      <c r="SSM18" s="2"/>
      <c r="SSN18" s="2"/>
      <c r="SSO18" s="2"/>
      <c r="SSP18" s="2"/>
      <c r="SSQ18" s="2"/>
      <c r="SSR18" s="2"/>
      <c r="SSS18" s="2"/>
      <c r="SST18" s="2"/>
      <c r="SSU18" s="2"/>
      <c r="SSV18" s="2"/>
      <c r="SSW18" s="2"/>
      <c r="SSX18" s="2"/>
      <c r="SSY18" s="2"/>
      <c r="SSZ18" s="2"/>
      <c r="STA18" s="2"/>
      <c r="STB18" s="2"/>
      <c r="STC18" s="2"/>
      <c r="STD18" s="2"/>
      <c r="STE18" s="2"/>
      <c r="STF18" s="2"/>
      <c r="STG18" s="2"/>
      <c r="STH18" s="2"/>
      <c r="STI18" s="2"/>
      <c r="STJ18" s="2"/>
      <c r="STK18" s="2"/>
      <c r="STL18" s="2"/>
      <c r="STM18" s="2"/>
      <c r="STN18" s="2"/>
      <c r="STO18" s="2"/>
      <c r="STP18" s="2"/>
      <c r="STQ18" s="2"/>
      <c r="STR18" s="2"/>
      <c r="STS18" s="2"/>
      <c r="STT18" s="2"/>
      <c r="STU18" s="2"/>
      <c r="STV18" s="2"/>
      <c r="STW18" s="2"/>
      <c r="STX18" s="2"/>
      <c r="STY18" s="2"/>
      <c r="STZ18" s="2"/>
      <c r="SUA18" s="2"/>
      <c r="SUB18" s="2"/>
      <c r="SUC18" s="2"/>
      <c r="SUD18" s="2"/>
      <c r="SUE18" s="2"/>
      <c r="SUF18" s="2"/>
      <c r="SUG18" s="2"/>
      <c r="SUH18" s="2"/>
      <c r="SUI18" s="2"/>
      <c r="SUJ18" s="2"/>
      <c r="SUK18" s="2"/>
      <c r="SUL18" s="2"/>
      <c r="SUM18" s="2"/>
      <c r="SUN18" s="2"/>
      <c r="SUO18" s="2"/>
      <c r="SUP18" s="2"/>
      <c r="SUQ18" s="2"/>
      <c r="SUR18" s="2"/>
      <c r="SUS18" s="2"/>
      <c r="SUT18" s="2"/>
      <c r="SUU18" s="2"/>
      <c r="SUV18" s="2"/>
      <c r="SUW18" s="2"/>
      <c r="SUX18" s="2"/>
      <c r="SUY18" s="2"/>
      <c r="SUZ18" s="2"/>
      <c r="SVA18" s="2"/>
      <c r="SVB18" s="2"/>
      <c r="SVC18" s="2"/>
      <c r="SVD18" s="2"/>
      <c r="SVE18" s="2"/>
      <c r="SVF18" s="2"/>
      <c r="SVG18" s="2"/>
      <c r="SVH18" s="2"/>
      <c r="SVI18" s="2"/>
      <c r="SVJ18" s="2"/>
      <c r="SVK18" s="2"/>
      <c r="SVL18" s="2"/>
      <c r="SVM18" s="2"/>
      <c r="SVN18" s="2"/>
      <c r="SVO18" s="2"/>
      <c r="SVP18" s="2"/>
      <c r="SVQ18" s="2"/>
      <c r="SVR18" s="2"/>
      <c r="SVS18" s="2"/>
      <c r="SVT18" s="2"/>
      <c r="SVU18" s="2"/>
      <c r="SVV18" s="2"/>
      <c r="SVW18" s="2"/>
      <c r="SVX18" s="2"/>
      <c r="SVY18" s="2"/>
      <c r="SVZ18" s="2"/>
      <c r="SWA18" s="2"/>
      <c r="SWB18" s="2"/>
      <c r="SWC18" s="2"/>
      <c r="SWD18" s="2"/>
      <c r="SWE18" s="2"/>
      <c r="SWF18" s="2"/>
      <c r="SWG18" s="2"/>
      <c r="SWH18" s="2"/>
      <c r="SWI18" s="2"/>
      <c r="SWJ18" s="2"/>
      <c r="SWK18" s="2"/>
      <c r="SWL18" s="2"/>
      <c r="SWM18" s="2"/>
      <c r="SWN18" s="2"/>
      <c r="SWO18" s="2"/>
      <c r="SWP18" s="2"/>
      <c r="SWQ18" s="2"/>
      <c r="SWR18" s="2"/>
      <c r="SWS18" s="2"/>
      <c r="SWT18" s="2"/>
      <c r="SWU18" s="2"/>
      <c r="SWV18" s="2"/>
      <c r="SWW18" s="2"/>
      <c r="SWX18" s="2"/>
      <c r="SWY18" s="2"/>
      <c r="SWZ18" s="2"/>
      <c r="SXA18" s="2"/>
      <c r="SXB18" s="2"/>
      <c r="SXC18" s="2"/>
      <c r="SXD18" s="2"/>
      <c r="SXE18" s="2"/>
      <c r="SXF18" s="2"/>
      <c r="SXG18" s="2"/>
      <c r="SXH18" s="2"/>
      <c r="SXI18" s="2"/>
      <c r="SXJ18" s="2"/>
      <c r="SXK18" s="2"/>
      <c r="SXL18" s="2"/>
      <c r="SXM18" s="2"/>
      <c r="SXN18" s="2"/>
      <c r="SXO18" s="2"/>
      <c r="SXP18" s="2"/>
      <c r="SXQ18" s="2"/>
      <c r="SXR18" s="2"/>
      <c r="SXS18" s="2"/>
      <c r="SXT18" s="2"/>
      <c r="SXU18" s="2"/>
      <c r="SXV18" s="2"/>
      <c r="SXW18" s="2"/>
      <c r="SXX18" s="2"/>
      <c r="SXY18" s="2"/>
      <c r="SXZ18" s="2"/>
      <c r="SYA18" s="2"/>
      <c r="SYB18" s="2"/>
      <c r="SYC18" s="2"/>
      <c r="SYD18" s="2"/>
      <c r="SYE18" s="2"/>
      <c r="SYF18" s="2"/>
      <c r="SYG18" s="2"/>
      <c r="SYH18" s="2"/>
      <c r="SYI18" s="2"/>
      <c r="SYJ18" s="2"/>
      <c r="SYK18" s="2"/>
      <c r="SYL18" s="2"/>
      <c r="SYM18" s="2"/>
      <c r="SYN18" s="2"/>
      <c r="SYO18" s="2"/>
      <c r="SYP18" s="2"/>
      <c r="SYQ18" s="2"/>
      <c r="SYR18" s="2"/>
      <c r="SYS18" s="2"/>
      <c r="SYT18" s="2"/>
      <c r="SYU18" s="2"/>
      <c r="SYV18" s="2"/>
      <c r="SYW18" s="2"/>
      <c r="SYX18" s="2"/>
      <c r="SYY18" s="2"/>
      <c r="SYZ18" s="2"/>
      <c r="SZA18" s="2"/>
      <c r="SZB18" s="2"/>
      <c r="SZC18" s="2"/>
      <c r="SZD18" s="2"/>
      <c r="SZE18" s="2"/>
      <c r="SZF18" s="2"/>
      <c r="SZG18" s="2"/>
      <c r="SZH18" s="2"/>
      <c r="SZI18" s="2"/>
      <c r="SZJ18" s="2"/>
      <c r="SZK18" s="2"/>
      <c r="SZL18" s="2"/>
      <c r="SZM18" s="2"/>
      <c r="SZN18" s="2"/>
      <c r="SZO18" s="2"/>
      <c r="SZP18" s="2"/>
      <c r="SZQ18" s="2"/>
      <c r="SZR18" s="2"/>
      <c r="SZS18" s="2"/>
      <c r="SZT18" s="2"/>
      <c r="SZU18" s="2"/>
      <c r="SZV18" s="2"/>
      <c r="SZW18" s="2"/>
      <c r="SZX18" s="2"/>
      <c r="SZY18" s="2"/>
      <c r="SZZ18" s="2"/>
      <c r="TAA18" s="2"/>
      <c r="TAB18" s="2"/>
      <c r="TAC18" s="2"/>
      <c r="TAD18" s="2"/>
      <c r="TAE18" s="2"/>
      <c r="TAF18" s="2"/>
      <c r="TAG18" s="2"/>
      <c r="TAH18" s="2"/>
      <c r="TAI18" s="2"/>
      <c r="TAJ18" s="2"/>
      <c r="TAK18" s="2"/>
      <c r="TAL18" s="2"/>
      <c r="TAM18" s="2"/>
      <c r="TAN18" s="2"/>
      <c r="TAO18" s="2"/>
      <c r="TAP18" s="2"/>
      <c r="TAQ18" s="2"/>
      <c r="TAR18" s="2"/>
      <c r="TAS18" s="2"/>
      <c r="TAT18" s="2"/>
      <c r="TAU18" s="2"/>
      <c r="TAV18" s="2"/>
      <c r="TAW18" s="2"/>
      <c r="TAX18" s="2"/>
      <c r="TAY18" s="2"/>
      <c r="TAZ18" s="2"/>
      <c r="TBA18" s="2"/>
      <c r="TBB18" s="2"/>
      <c r="TBC18" s="2"/>
      <c r="TBD18" s="2"/>
      <c r="TBE18" s="2"/>
      <c r="TBF18" s="2"/>
      <c r="TBG18" s="2"/>
      <c r="TBH18" s="2"/>
      <c r="TBI18" s="2"/>
      <c r="TBJ18" s="2"/>
      <c r="TBK18" s="2"/>
      <c r="TBL18" s="2"/>
      <c r="TBM18" s="2"/>
      <c r="TBN18" s="2"/>
      <c r="TBO18" s="2"/>
      <c r="TBP18" s="2"/>
      <c r="TBQ18" s="2"/>
      <c r="TBR18" s="2"/>
      <c r="TBS18" s="2"/>
      <c r="TBT18" s="2"/>
      <c r="TBU18" s="2"/>
      <c r="TBV18" s="2"/>
      <c r="TBW18" s="2"/>
      <c r="TBX18" s="2"/>
      <c r="TBY18" s="2"/>
      <c r="TBZ18" s="2"/>
      <c r="TCA18" s="2"/>
      <c r="TCB18" s="2"/>
      <c r="TCC18" s="2"/>
      <c r="TCD18" s="2"/>
      <c r="TCE18" s="2"/>
      <c r="TCF18" s="2"/>
      <c r="TCG18" s="2"/>
      <c r="TCH18" s="2"/>
      <c r="TCI18" s="2"/>
      <c r="TCJ18" s="2"/>
      <c r="TCK18" s="2"/>
      <c r="TCL18" s="2"/>
      <c r="TCM18" s="2"/>
      <c r="TCN18" s="2"/>
      <c r="TCO18" s="2"/>
      <c r="TCP18" s="2"/>
      <c r="TCQ18" s="2"/>
      <c r="TCR18" s="2"/>
      <c r="TCS18" s="2"/>
      <c r="TCT18" s="2"/>
      <c r="TCU18" s="2"/>
      <c r="TCV18" s="2"/>
      <c r="TCW18" s="2"/>
      <c r="TCX18" s="2"/>
      <c r="TCY18" s="2"/>
      <c r="TCZ18" s="2"/>
      <c r="TDA18" s="2"/>
      <c r="TDB18" s="2"/>
      <c r="TDC18" s="2"/>
      <c r="TDD18" s="2"/>
      <c r="TDE18" s="2"/>
      <c r="TDF18" s="2"/>
      <c r="TDG18" s="2"/>
      <c r="TDH18" s="2"/>
      <c r="TDI18" s="2"/>
      <c r="TDJ18" s="2"/>
      <c r="TDK18" s="2"/>
      <c r="TDL18" s="2"/>
      <c r="TDM18" s="2"/>
      <c r="TDN18" s="2"/>
      <c r="TDO18" s="2"/>
      <c r="TDP18" s="2"/>
      <c r="TDQ18" s="2"/>
      <c r="TDR18" s="2"/>
      <c r="TDS18" s="2"/>
      <c r="TDT18" s="2"/>
      <c r="TDU18" s="2"/>
      <c r="TDV18" s="2"/>
      <c r="TDW18" s="2"/>
      <c r="TDX18" s="2"/>
      <c r="TDY18" s="2"/>
      <c r="TDZ18" s="2"/>
      <c r="TEA18" s="2"/>
      <c r="TEB18" s="2"/>
      <c r="TEC18" s="2"/>
      <c r="TED18" s="2"/>
      <c r="TEE18" s="2"/>
      <c r="TEF18" s="2"/>
      <c r="TEG18" s="2"/>
      <c r="TEH18" s="2"/>
      <c r="TEI18" s="2"/>
      <c r="TEJ18" s="2"/>
      <c r="TEK18" s="2"/>
      <c r="TEL18" s="2"/>
      <c r="TEM18" s="2"/>
      <c r="TEN18" s="2"/>
      <c r="TEO18" s="2"/>
      <c r="TEP18" s="2"/>
      <c r="TEQ18" s="2"/>
      <c r="TER18" s="2"/>
      <c r="TES18" s="2"/>
      <c r="TET18" s="2"/>
      <c r="TEU18" s="2"/>
      <c r="TEV18" s="2"/>
      <c r="TEW18" s="2"/>
      <c r="TEX18" s="2"/>
      <c r="TEY18" s="2"/>
      <c r="TEZ18" s="2"/>
      <c r="TFA18" s="2"/>
      <c r="TFB18" s="2"/>
      <c r="TFC18" s="2"/>
      <c r="TFD18" s="2"/>
      <c r="TFE18" s="2"/>
      <c r="TFF18" s="2"/>
      <c r="TFG18" s="2"/>
      <c r="TFH18" s="2"/>
      <c r="TFI18" s="2"/>
      <c r="TFJ18" s="2"/>
      <c r="TFK18" s="2"/>
      <c r="TFL18" s="2"/>
      <c r="TFM18" s="2"/>
      <c r="TFN18" s="2"/>
      <c r="TFO18" s="2"/>
      <c r="TFP18" s="2"/>
      <c r="TFQ18" s="2"/>
      <c r="TFR18" s="2"/>
      <c r="TFS18" s="2"/>
      <c r="TFT18" s="2"/>
      <c r="TFU18" s="2"/>
      <c r="TFV18" s="2"/>
      <c r="TFW18" s="2"/>
      <c r="TFX18" s="2"/>
      <c r="TFY18" s="2"/>
      <c r="TFZ18" s="2"/>
      <c r="TGA18" s="2"/>
      <c r="TGB18" s="2"/>
      <c r="TGC18" s="2"/>
      <c r="TGD18" s="2"/>
      <c r="TGE18" s="2"/>
      <c r="TGF18" s="2"/>
      <c r="TGG18" s="2"/>
      <c r="TGH18" s="2"/>
      <c r="TGI18" s="2"/>
      <c r="TGJ18" s="2"/>
      <c r="TGK18" s="2"/>
      <c r="TGL18" s="2"/>
      <c r="TGM18" s="2"/>
      <c r="TGN18" s="2"/>
      <c r="TGO18" s="2"/>
      <c r="TGP18" s="2"/>
      <c r="TGQ18" s="2"/>
      <c r="TGR18" s="2"/>
      <c r="TGS18" s="2"/>
      <c r="TGT18" s="2"/>
      <c r="TGU18" s="2"/>
      <c r="TGV18" s="2"/>
      <c r="TGW18" s="2"/>
      <c r="TGX18" s="2"/>
      <c r="TGY18" s="2"/>
      <c r="TGZ18" s="2"/>
      <c r="THA18" s="2"/>
      <c r="THB18" s="2"/>
      <c r="THC18" s="2"/>
      <c r="THD18" s="2"/>
      <c r="THE18" s="2"/>
      <c r="THF18" s="2"/>
      <c r="THG18" s="2"/>
      <c r="THH18" s="2"/>
      <c r="THI18" s="2"/>
      <c r="THJ18" s="2"/>
      <c r="THK18" s="2"/>
      <c r="THL18" s="2"/>
      <c r="THM18" s="2"/>
      <c r="THN18" s="2"/>
      <c r="THO18" s="2"/>
      <c r="THP18" s="2"/>
      <c r="THQ18" s="2"/>
      <c r="THR18" s="2"/>
      <c r="THS18" s="2"/>
      <c r="THT18" s="2"/>
      <c r="THU18" s="2"/>
      <c r="THV18" s="2"/>
      <c r="THW18" s="2"/>
      <c r="THX18" s="2"/>
      <c r="THY18" s="2"/>
      <c r="THZ18" s="2"/>
      <c r="TIA18" s="2"/>
      <c r="TIB18" s="2"/>
      <c r="TIC18" s="2"/>
      <c r="TID18" s="2"/>
      <c r="TIE18" s="2"/>
      <c r="TIF18" s="2"/>
      <c r="TIG18" s="2"/>
      <c r="TIH18" s="2"/>
      <c r="TII18" s="2"/>
      <c r="TIJ18" s="2"/>
      <c r="TIK18" s="2"/>
      <c r="TIL18" s="2"/>
      <c r="TIM18" s="2"/>
      <c r="TIN18" s="2"/>
      <c r="TIO18" s="2"/>
      <c r="TIP18" s="2"/>
      <c r="TIQ18" s="2"/>
      <c r="TIR18" s="2"/>
      <c r="TIS18" s="2"/>
      <c r="TIT18" s="2"/>
      <c r="TIU18" s="2"/>
      <c r="TIV18" s="2"/>
      <c r="TIW18" s="2"/>
      <c r="TIX18" s="2"/>
      <c r="TIY18" s="2"/>
      <c r="TIZ18" s="2"/>
      <c r="TJA18" s="2"/>
      <c r="TJB18" s="2"/>
      <c r="TJC18" s="2"/>
      <c r="TJD18" s="2"/>
      <c r="TJE18" s="2"/>
      <c r="TJF18" s="2"/>
      <c r="TJG18" s="2"/>
      <c r="TJH18" s="2"/>
      <c r="TJI18" s="2"/>
      <c r="TJJ18" s="2"/>
      <c r="TJK18" s="2"/>
      <c r="TJL18" s="2"/>
      <c r="TJM18" s="2"/>
      <c r="TJN18" s="2"/>
      <c r="TJO18" s="2"/>
      <c r="TJP18" s="2"/>
      <c r="TJQ18" s="2"/>
      <c r="TJR18" s="2"/>
      <c r="TJS18" s="2"/>
      <c r="TJT18" s="2"/>
      <c r="TJU18" s="2"/>
      <c r="TJV18" s="2"/>
      <c r="TJW18" s="2"/>
      <c r="TJX18" s="2"/>
      <c r="TJY18" s="2"/>
      <c r="TJZ18" s="2"/>
      <c r="TKA18" s="2"/>
      <c r="TKB18" s="2"/>
      <c r="TKC18" s="2"/>
      <c r="TKD18" s="2"/>
      <c r="TKE18" s="2"/>
      <c r="TKF18" s="2"/>
      <c r="TKG18" s="2"/>
      <c r="TKH18" s="2"/>
      <c r="TKI18" s="2"/>
      <c r="TKJ18" s="2"/>
      <c r="TKK18" s="2"/>
      <c r="TKL18" s="2"/>
      <c r="TKM18" s="2"/>
      <c r="TKN18" s="2"/>
      <c r="TKO18" s="2"/>
      <c r="TKP18" s="2"/>
      <c r="TKQ18" s="2"/>
      <c r="TKR18" s="2"/>
      <c r="TKS18" s="2"/>
      <c r="TKT18" s="2"/>
      <c r="TKU18" s="2"/>
      <c r="TKV18" s="2"/>
      <c r="TKW18" s="2"/>
      <c r="TKX18" s="2"/>
      <c r="TKY18" s="2"/>
      <c r="TKZ18" s="2"/>
      <c r="TLA18" s="2"/>
      <c r="TLB18" s="2"/>
      <c r="TLC18" s="2"/>
      <c r="TLD18" s="2"/>
      <c r="TLE18" s="2"/>
      <c r="TLF18" s="2"/>
      <c r="TLG18" s="2"/>
      <c r="TLH18" s="2"/>
      <c r="TLI18" s="2"/>
      <c r="TLJ18" s="2"/>
      <c r="TLK18" s="2"/>
      <c r="TLL18" s="2"/>
      <c r="TLM18" s="2"/>
      <c r="TLN18" s="2"/>
      <c r="TLO18" s="2"/>
      <c r="TLP18" s="2"/>
      <c r="TLQ18" s="2"/>
      <c r="TLR18" s="2"/>
      <c r="TLS18" s="2"/>
      <c r="TLT18" s="2"/>
      <c r="TLU18" s="2"/>
      <c r="TLV18" s="2"/>
      <c r="TLW18" s="2"/>
      <c r="TLX18" s="2"/>
      <c r="TLY18" s="2"/>
      <c r="TLZ18" s="2"/>
      <c r="TMA18" s="2"/>
      <c r="TMB18" s="2"/>
      <c r="TMC18" s="2"/>
      <c r="TMD18" s="2"/>
      <c r="TME18" s="2"/>
      <c r="TMF18" s="2"/>
      <c r="TMG18" s="2"/>
      <c r="TMH18" s="2"/>
      <c r="TMI18" s="2"/>
      <c r="TMJ18" s="2"/>
      <c r="TMK18" s="2"/>
      <c r="TML18" s="2"/>
      <c r="TMM18" s="2"/>
      <c r="TMN18" s="2"/>
      <c r="TMO18" s="2"/>
      <c r="TMP18" s="2"/>
      <c r="TMQ18" s="2"/>
      <c r="TMR18" s="2"/>
      <c r="TMS18" s="2"/>
      <c r="TMT18" s="2"/>
      <c r="TMU18" s="2"/>
      <c r="TMV18" s="2"/>
      <c r="TMW18" s="2"/>
      <c r="TMX18" s="2"/>
      <c r="TMY18" s="2"/>
      <c r="TMZ18" s="2"/>
      <c r="TNA18" s="2"/>
      <c r="TNB18" s="2"/>
      <c r="TNC18" s="2"/>
      <c r="TND18" s="2"/>
      <c r="TNE18" s="2"/>
      <c r="TNF18" s="2"/>
      <c r="TNG18" s="2"/>
      <c r="TNH18" s="2"/>
      <c r="TNI18" s="2"/>
      <c r="TNJ18" s="2"/>
      <c r="TNK18" s="2"/>
      <c r="TNL18" s="2"/>
      <c r="TNM18" s="2"/>
      <c r="TNN18" s="2"/>
      <c r="TNO18" s="2"/>
      <c r="TNP18" s="2"/>
      <c r="TNQ18" s="2"/>
      <c r="TNR18" s="2"/>
      <c r="TNS18" s="2"/>
      <c r="TNT18" s="2"/>
      <c r="TNU18" s="2"/>
      <c r="TNV18" s="2"/>
      <c r="TNW18" s="2"/>
      <c r="TNX18" s="2"/>
      <c r="TNY18" s="2"/>
      <c r="TNZ18" s="2"/>
      <c r="TOA18" s="2"/>
      <c r="TOB18" s="2"/>
      <c r="TOC18" s="2"/>
      <c r="TOD18" s="2"/>
      <c r="TOE18" s="2"/>
      <c r="TOF18" s="2"/>
      <c r="TOG18" s="2"/>
      <c r="TOH18" s="2"/>
      <c r="TOI18" s="2"/>
      <c r="TOJ18" s="2"/>
      <c r="TOK18" s="2"/>
      <c r="TOL18" s="2"/>
      <c r="TOM18" s="2"/>
      <c r="TON18" s="2"/>
      <c r="TOO18" s="2"/>
      <c r="TOP18" s="2"/>
      <c r="TOQ18" s="2"/>
      <c r="TOR18" s="2"/>
      <c r="TOS18" s="2"/>
      <c r="TOT18" s="2"/>
      <c r="TOU18" s="2"/>
      <c r="TOV18" s="2"/>
      <c r="TOW18" s="2"/>
      <c r="TOX18" s="2"/>
      <c r="TOY18" s="2"/>
      <c r="TOZ18" s="2"/>
      <c r="TPA18" s="2"/>
      <c r="TPB18" s="2"/>
      <c r="TPC18" s="2"/>
      <c r="TPD18" s="2"/>
      <c r="TPE18" s="2"/>
      <c r="TPF18" s="2"/>
      <c r="TPG18" s="2"/>
      <c r="TPH18" s="2"/>
      <c r="TPI18" s="2"/>
      <c r="TPJ18" s="2"/>
      <c r="TPK18" s="2"/>
      <c r="TPL18" s="2"/>
      <c r="TPM18" s="2"/>
      <c r="TPN18" s="2"/>
      <c r="TPO18" s="2"/>
      <c r="TPP18" s="2"/>
      <c r="TPQ18" s="2"/>
      <c r="TPR18" s="2"/>
      <c r="TPS18" s="2"/>
      <c r="TPT18" s="2"/>
      <c r="TPU18" s="2"/>
      <c r="TPV18" s="2"/>
      <c r="TPW18" s="2"/>
      <c r="TPX18" s="2"/>
      <c r="TPY18" s="2"/>
      <c r="TPZ18" s="2"/>
      <c r="TQA18" s="2"/>
      <c r="TQB18" s="2"/>
      <c r="TQC18" s="2"/>
      <c r="TQD18" s="2"/>
      <c r="TQE18" s="2"/>
      <c r="TQF18" s="2"/>
      <c r="TQG18" s="2"/>
      <c r="TQH18" s="2"/>
      <c r="TQI18" s="2"/>
      <c r="TQJ18" s="2"/>
      <c r="TQK18" s="2"/>
      <c r="TQL18" s="2"/>
      <c r="TQM18" s="2"/>
      <c r="TQN18" s="2"/>
      <c r="TQO18" s="2"/>
      <c r="TQP18" s="2"/>
      <c r="TQQ18" s="2"/>
      <c r="TQR18" s="2"/>
      <c r="TQS18" s="2"/>
      <c r="TQT18" s="2"/>
      <c r="TQU18" s="2"/>
      <c r="TQV18" s="2"/>
      <c r="TQW18" s="2"/>
      <c r="TQX18" s="2"/>
      <c r="TQY18" s="2"/>
      <c r="TQZ18" s="2"/>
      <c r="TRA18" s="2"/>
      <c r="TRB18" s="2"/>
      <c r="TRC18" s="2"/>
      <c r="TRD18" s="2"/>
      <c r="TRE18" s="2"/>
      <c r="TRF18" s="2"/>
      <c r="TRG18" s="2"/>
      <c r="TRH18" s="2"/>
      <c r="TRI18" s="2"/>
      <c r="TRJ18" s="2"/>
      <c r="TRK18" s="2"/>
      <c r="TRL18" s="2"/>
      <c r="TRM18" s="2"/>
      <c r="TRN18" s="2"/>
      <c r="TRO18" s="2"/>
      <c r="TRP18" s="2"/>
      <c r="TRQ18" s="2"/>
      <c r="TRR18" s="2"/>
      <c r="TRS18" s="2"/>
      <c r="TRT18" s="2"/>
      <c r="TRU18" s="2"/>
      <c r="TRV18" s="2"/>
      <c r="TRW18" s="2"/>
      <c r="TRX18" s="2"/>
      <c r="TRY18" s="2"/>
      <c r="TRZ18" s="2"/>
      <c r="TSA18" s="2"/>
      <c r="TSB18" s="2"/>
      <c r="TSC18" s="2"/>
      <c r="TSD18" s="2"/>
      <c r="TSE18" s="2"/>
      <c r="TSF18" s="2"/>
      <c r="TSG18" s="2"/>
      <c r="TSH18" s="2"/>
      <c r="TSI18" s="2"/>
      <c r="TSJ18" s="2"/>
      <c r="TSK18" s="2"/>
      <c r="TSL18" s="2"/>
      <c r="TSM18" s="2"/>
      <c r="TSN18" s="2"/>
      <c r="TSO18" s="2"/>
      <c r="TSP18" s="2"/>
      <c r="TSQ18" s="2"/>
      <c r="TSR18" s="2"/>
      <c r="TSS18" s="2"/>
      <c r="TST18" s="2"/>
      <c r="TSU18" s="2"/>
      <c r="TSV18" s="2"/>
      <c r="TSW18" s="2"/>
      <c r="TSX18" s="2"/>
      <c r="TSY18" s="2"/>
      <c r="TSZ18" s="2"/>
      <c r="TTA18" s="2"/>
      <c r="TTB18" s="2"/>
      <c r="TTC18" s="2"/>
      <c r="TTD18" s="2"/>
      <c r="TTE18" s="2"/>
      <c r="TTF18" s="2"/>
      <c r="TTG18" s="2"/>
      <c r="TTH18" s="2"/>
      <c r="TTI18" s="2"/>
      <c r="TTJ18" s="2"/>
      <c r="TTK18" s="2"/>
      <c r="TTL18" s="2"/>
      <c r="TTM18" s="2"/>
      <c r="TTN18" s="2"/>
      <c r="TTO18" s="2"/>
      <c r="TTP18" s="2"/>
      <c r="TTQ18" s="2"/>
      <c r="TTR18" s="2"/>
      <c r="TTS18" s="2"/>
      <c r="TTT18" s="2"/>
      <c r="TTU18" s="2"/>
      <c r="TTV18" s="2"/>
      <c r="TTW18" s="2"/>
      <c r="TTX18" s="2"/>
      <c r="TTY18" s="2"/>
      <c r="TTZ18" s="2"/>
      <c r="TUA18" s="2"/>
      <c r="TUB18" s="2"/>
      <c r="TUC18" s="2"/>
      <c r="TUD18" s="2"/>
      <c r="TUE18" s="2"/>
      <c r="TUF18" s="2"/>
      <c r="TUG18" s="2"/>
      <c r="TUH18" s="2"/>
      <c r="TUI18" s="2"/>
      <c r="TUJ18" s="2"/>
      <c r="TUK18" s="2"/>
      <c r="TUL18" s="2"/>
      <c r="TUM18" s="2"/>
      <c r="TUN18" s="2"/>
      <c r="TUO18" s="2"/>
      <c r="TUP18" s="2"/>
      <c r="TUQ18" s="2"/>
      <c r="TUR18" s="2"/>
      <c r="TUS18" s="2"/>
      <c r="TUT18" s="2"/>
      <c r="TUU18" s="2"/>
      <c r="TUV18" s="2"/>
      <c r="TUW18" s="2"/>
      <c r="TUX18" s="2"/>
      <c r="TUY18" s="2"/>
      <c r="TUZ18" s="2"/>
      <c r="TVA18" s="2"/>
      <c r="TVB18" s="2"/>
      <c r="TVC18" s="2"/>
      <c r="TVD18" s="2"/>
      <c r="TVE18" s="2"/>
      <c r="TVF18" s="2"/>
      <c r="TVG18" s="2"/>
      <c r="TVH18" s="2"/>
      <c r="TVI18" s="2"/>
      <c r="TVJ18" s="2"/>
      <c r="TVK18" s="2"/>
      <c r="TVL18" s="2"/>
      <c r="TVM18" s="2"/>
      <c r="TVN18" s="2"/>
      <c r="TVO18" s="2"/>
      <c r="TVP18" s="2"/>
      <c r="TVQ18" s="2"/>
      <c r="TVR18" s="2"/>
      <c r="TVS18" s="2"/>
      <c r="TVT18" s="2"/>
      <c r="TVU18" s="2"/>
      <c r="TVV18" s="2"/>
      <c r="TVW18" s="2"/>
      <c r="TVX18" s="2"/>
      <c r="TVY18" s="2"/>
      <c r="TVZ18" s="2"/>
      <c r="TWA18" s="2"/>
      <c r="TWB18" s="2"/>
      <c r="TWC18" s="2"/>
      <c r="TWD18" s="2"/>
      <c r="TWE18" s="2"/>
      <c r="TWF18" s="2"/>
      <c r="TWG18" s="2"/>
      <c r="TWH18" s="2"/>
      <c r="TWI18" s="2"/>
      <c r="TWJ18" s="2"/>
      <c r="TWK18" s="2"/>
      <c r="TWL18" s="2"/>
      <c r="TWM18" s="2"/>
      <c r="TWN18" s="2"/>
      <c r="TWO18" s="2"/>
      <c r="TWP18" s="2"/>
      <c r="TWQ18" s="2"/>
      <c r="TWR18" s="2"/>
      <c r="TWS18" s="2"/>
      <c r="TWT18" s="2"/>
      <c r="TWU18" s="2"/>
      <c r="TWV18" s="2"/>
      <c r="TWW18" s="2"/>
      <c r="TWX18" s="2"/>
      <c r="TWY18" s="2"/>
      <c r="TWZ18" s="2"/>
      <c r="TXA18" s="2"/>
      <c r="TXB18" s="2"/>
      <c r="TXC18" s="2"/>
      <c r="TXD18" s="2"/>
      <c r="TXE18" s="2"/>
      <c r="TXF18" s="2"/>
      <c r="TXG18" s="2"/>
      <c r="TXH18" s="2"/>
      <c r="TXI18" s="2"/>
      <c r="TXJ18" s="2"/>
      <c r="TXK18" s="2"/>
      <c r="TXL18" s="2"/>
      <c r="TXM18" s="2"/>
      <c r="TXN18" s="2"/>
      <c r="TXO18" s="2"/>
      <c r="TXP18" s="2"/>
      <c r="TXQ18" s="2"/>
      <c r="TXR18" s="2"/>
      <c r="TXS18" s="2"/>
      <c r="TXT18" s="2"/>
      <c r="TXU18" s="2"/>
      <c r="TXV18" s="2"/>
      <c r="TXW18" s="2"/>
      <c r="TXX18" s="2"/>
      <c r="TXY18" s="2"/>
      <c r="TXZ18" s="2"/>
      <c r="TYA18" s="2"/>
      <c r="TYB18" s="2"/>
      <c r="TYC18" s="2"/>
      <c r="TYD18" s="2"/>
      <c r="TYE18" s="2"/>
      <c r="TYF18" s="2"/>
      <c r="TYG18" s="2"/>
      <c r="TYH18" s="2"/>
      <c r="TYI18" s="2"/>
      <c r="TYJ18" s="2"/>
      <c r="TYK18" s="2"/>
      <c r="TYL18" s="2"/>
      <c r="TYM18" s="2"/>
      <c r="TYN18" s="2"/>
      <c r="TYO18" s="2"/>
      <c r="TYP18" s="2"/>
      <c r="TYQ18" s="2"/>
      <c r="TYR18" s="2"/>
      <c r="TYS18" s="2"/>
      <c r="TYT18" s="2"/>
      <c r="TYU18" s="2"/>
      <c r="TYV18" s="2"/>
      <c r="TYW18" s="2"/>
      <c r="TYX18" s="2"/>
      <c r="TYY18" s="2"/>
      <c r="TYZ18" s="2"/>
      <c r="TZA18" s="2"/>
      <c r="TZB18" s="2"/>
      <c r="TZC18" s="2"/>
      <c r="TZD18" s="2"/>
      <c r="TZE18" s="2"/>
      <c r="TZF18" s="2"/>
      <c r="TZG18" s="2"/>
      <c r="TZH18" s="2"/>
      <c r="TZI18" s="2"/>
      <c r="TZJ18" s="2"/>
      <c r="TZK18" s="2"/>
      <c r="TZL18" s="2"/>
      <c r="TZM18" s="2"/>
      <c r="TZN18" s="2"/>
      <c r="TZO18" s="2"/>
      <c r="TZP18" s="2"/>
      <c r="TZQ18" s="2"/>
      <c r="TZR18" s="2"/>
      <c r="TZS18" s="2"/>
      <c r="TZT18" s="2"/>
      <c r="TZU18" s="2"/>
      <c r="TZV18" s="2"/>
      <c r="TZW18" s="2"/>
      <c r="TZX18" s="2"/>
      <c r="TZY18" s="2"/>
      <c r="TZZ18" s="2"/>
      <c r="UAA18" s="2"/>
      <c r="UAB18" s="2"/>
      <c r="UAC18" s="2"/>
      <c r="UAD18" s="2"/>
      <c r="UAE18" s="2"/>
      <c r="UAF18" s="2"/>
      <c r="UAG18" s="2"/>
      <c r="UAH18" s="2"/>
      <c r="UAI18" s="2"/>
      <c r="UAJ18" s="2"/>
      <c r="UAK18" s="2"/>
      <c r="UAL18" s="2"/>
      <c r="UAM18" s="2"/>
      <c r="UAN18" s="2"/>
      <c r="UAO18" s="2"/>
      <c r="UAP18" s="2"/>
      <c r="UAQ18" s="2"/>
      <c r="UAR18" s="2"/>
      <c r="UAS18" s="2"/>
      <c r="UAT18" s="2"/>
      <c r="UAU18" s="2"/>
      <c r="UAV18" s="2"/>
      <c r="UAW18" s="2"/>
      <c r="UAX18" s="2"/>
      <c r="UAY18" s="2"/>
      <c r="UAZ18" s="2"/>
      <c r="UBA18" s="2"/>
      <c r="UBB18" s="2"/>
      <c r="UBC18" s="2"/>
      <c r="UBD18" s="2"/>
      <c r="UBE18" s="2"/>
      <c r="UBF18" s="2"/>
      <c r="UBG18" s="2"/>
      <c r="UBH18" s="2"/>
      <c r="UBI18" s="2"/>
      <c r="UBJ18" s="2"/>
      <c r="UBK18" s="2"/>
      <c r="UBL18" s="2"/>
      <c r="UBM18" s="2"/>
      <c r="UBN18" s="2"/>
      <c r="UBO18" s="2"/>
      <c r="UBP18" s="2"/>
      <c r="UBQ18" s="2"/>
      <c r="UBR18" s="2"/>
      <c r="UBS18" s="2"/>
      <c r="UBT18" s="2"/>
      <c r="UBU18" s="2"/>
      <c r="UBV18" s="2"/>
      <c r="UBW18" s="2"/>
      <c r="UBX18" s="2"/>
      <c r="UBY18" s="2"/>
      <c r="UBZ18" s="2"/>
      <c r="UCA18" s="2"/>
      <c r="UCB18" s="2"/>
      <c r="UCC18" s="2"/>
      <c r="UCD18" s="2"/>
      <c r="UCE18" s="2"/>
      <c r="UCF18" s="2"/>
      <c r="UCG18" s="2"/>
      <c r="UCH18" s="2"/>
      <c r="UCI18" s="2"/>
      <c r="UCJ18" s="2"/>
      <c r="UCK18" s="2"/>
      <c r="UCL18" s="2"/>
      <c r="UCM18" s="2"/>
      <c r="UCN18" s="2"/>
      <c r="UCO18" s="2"/>
      <c r="UCP18" s="2"/>
      <c r="UCQ18" s="2"/>
      <c r="UCR18" s="2"/>
      <c r="UCS18" s="2"/>
      <c r="UCT18" s="2"/>
      <c r="UCU18" s="2"/>
      <c r="UCV18" s="2"/>
      <c r="UCW18" s="2"/>
      <c r="UCX18" s="2"/>
      <c r="UCY18" s="2"/>
      <c r="UCZ18" s="2"/>
      <c r="UDA18" s="2"/>
      <c r="UDB18" s="2"/>
      <c r="UDC18" s="2"/>
      <c r="UDD18" s="2"/>
      <c r="UDE18" s="2"/>
      <c r="UDF18" s="2"/>
      <c r="UDG18" s="2"/>
      <c r="UDH18" s="2"/>
      <c r="UDI18" s="2"/>
      <c r="UDJ18" s="2"/>
      <c r="UDK18" s="2"/>
      <c r="UDL18" s="2"/>
      <c r="UDM18" s="2"/>
      <c r="UDN18" s="2"/>
      <c r="UDO18" s="2"/>
      <c r="UDP18" s="2"/>
      <c r="UDQ18" s="2"/>
      <c r="UDR18" s="2"/>
      <c r="UDS18" s="2"/>
      <c r="UDT18" s="2"/>
      <c r="UDU18" s="2"/>
      <c r="UDV18" s="2"/>
      <c r="UDW18" s="2"/>
      <c r="UDX18" s="2"/>
      <c r="UDY18" s="2"/>
      <c r="UDZ18" s="2"/>
      <c r="UEA18" s="2"/>
      <c r="UEB18" s="2"/>
      <c r="UEC18" s="2"/>
      <c r="UED18" s="2"/>
      <c r="UEE18" s="2"/>
      <c r="UEF18" s="2"/>
      <c r="UEG18" s="2"/>
      <c r="UEH18" s="2"/>
      <c r="UEI18" s="2"/>
      <c r="UEJ18" s="2"/>
      <c r="UEK18" s="2"/>
      <c r="UEL18" s="2"/>
      <c r="UEM18" s="2"/>
      <c r="UEN18" s="2"/>
      <c r="UEO18" s="2"/>
      <c r="UEP18" s="2"/>
      <c r="UEQ18" s="2"/>
      <c r="UER18" s="2"/>
      <c r="UES18" s="2"/>
      <c r="UET18" s="2"/>
      <c r="UEU18" s="2"/>
      <c r="UEV18" s="2"/>
      <c r="UEW18" s="2"/>
      <c r="UEX18" s="2"/>
      <c r="UEY18" s="2"/>
      <c r="UEZ18" s="2"/>
      <c r="UFA18" s="2"/>
      <c r="UFB18" s="2"/>
      <c r="UFC18" s="2"/>
      <c r="UFD18" s="2"/>
      <c r="UFE18" s="2"/>
      <c r="UFF18" s="2"/>
      <c r="UFG18" s="2"/>
      <c r="UFH18" s="2"/>
      <c r="UFI18" s="2"/>
      <c r="UFJ18" s="2"/>
      <c r="UFK18" s="2"/>
      <c r="UFL18" s="2"/>
      <c r="UFM18" s="2"/>
      <c r="UFN18" s="2"/>
      <c r="UFO18" s="2"/>
      <c r="UFP18" s="2"/>
      <c r="UFQ18" s="2"/>
      <c r="UFR18" s="2"/>
      <c r="UFS18" s="2"/>
      <c r="UFT18" s="2"/>
      <c r="UFU18" s="2"/>
      <c r="UFV18" s="2"/>
      <c r="UFW18" s="2"/>
      <c r="UFX18" s="2"/>
      <c r="UFY18" s="2"/>
      <c r="UFZ18" s="2"/>
      <c r="UGA18" s="2"/>
      <c r="UGB18" s="2"/>
      <c r="UGC18" s="2"/>
      <c r="UGD18" s="2"/>
      <c r="UGE18" s="2"/>
      <c r="UGF18" s="2"/>
      <c r="UGG18" s="2"/>
      <c r="UGH18" s="2"/>
      <c r="UGI18" s="2"/>
      <c r="UGJ18" s="2"/>
      <c r="UGK18" s="2"/>
      <c r="UGL18" s="2"/>
      <c r="UGM18" s="2"/>
      <c r="UGN18" s="2"/>
      <c r="UGO18" s="2"/>
      <c r="UGP18" s="2"/>
      <c r="UGQ18" s="2"/>
      <c r="UGR18" s="2"/>
      <c r="UGS18" s="2"/>
      <c r="UGT18" s="2"/>
      <c r="UGU18" s="2"/>
      <c r="UGV18" s="2"/>
      <c r="UGW18" s="2"/>
      <c r="UGX18" s="2"/>
      <c r="UGY18" s="2"/>
      <c r="UGZ18" s="2"/>
      <c r="UHA18" s="2"/>
      <c r="UHB18" s="2"/>
      <c r="UHC18" s="2"/>
      <c r="UHD18" s="2"/>
      <c r="UHE18" s="2"/>
      <c r="UHF18" s="2"/>
      <c r="UHG18" s="2"/>
      <c r="UHH18" s="2"/>
      <c r="UHI18" s="2"/>
      <c r="UHJ18" s="2"/>
      <c r="UHK18" s="2"/>
      <c r="UHL18" s="2"/>
      <c r="UHM18" s="2"/>
      <c r="UHN18" s="2"/>
      <c r="UHO18" s="2"/>
      <c r="UHP18" s="2"/>
      <c r="UHQ18" s="2"/>
      <c r="UHR18" s="2"/>
      <c r="UHS18" s="2"/>
      <c r="UHT18" s="2"/>
      <c r="UHU18" s="2"/>
      <c r="UHV18" s="2"/>
      <c r="UHW18" s="2"/>
      <c r="UHX18" s="2"/>
      <c r="UHY18" s="2"/>
      <c r="UHZ18" s="2"/>
      <c r="UIA18" s="2"/>
      <c r="UIB18" s="2"/>
      <c r="UIC18" s="2"/>
      <c r="UID18" s="2"/>
      <c r="UIE18" s="2"/>
      <c r="UIF18" s="2"/>
      <c r="UIG18" s="2"/>
      <c r="UIH18" s="2"/>
      <c r="UII18" s="2"/>
      <c r="UIJ18" s="2"/>
      <c r="UIK18" s="2"/>
      <c r="UIL18" s="2"/>
      <c r="UIM18" s="2"/>
      <c r="UIN18" s="2"/>
      <c r="UIO18" s="2"/>
      <c r="UIP18" s="2"/>
      <c r="UIQ18" s="2"/>
      <c r="UIR18" s="2"/>
      <c r="UIS18" s="2"/>
      <c r="UIT18" s="2"/>
      <c r="UIU18" s="2"/>
      <c r="UIV18" s="2"/>
      <c r="UIW18" s="2"/>
      <c r="UIX18" s="2"/>
      <c r="UIY18" s="2"/>
      <c r="UIZ18" s="2"/>
      <c r="UJA18" s="2"/>
      <c r="UJB18" s="2"/>
      <c r="UJC18" s="2"/>
      <c r="UJD18" s="2"/>
      <c r="UJE18" s="2"/>
      <c r="UJF18" s="2"/>
      <c r="UJG18" s="2"/>
      <c r="UJH18" s="2"/>
      <c r="UJI18" s="2"/>
      <c r="UJJ18" s="2"/>
      <c r="UJK18" s="2"/>
      <c r="UJL18" s="2"/>
      <c r="UJM18" s="2"/>
      <c r="UJN18" s="2"/>
      <c r="UJO18" s="2"/>
      <c r="UJP18" s="2"/>
      <c r="UJQ18" s="2"/>
      <c r="UJR18" s="2"/>
      <c r="UJS18" s="2"/>
      <c r="UJT18" s="2"/>
      <c r="UJU18" s="2"/>
      <c r="UJV18" s="2"/>
      <c r="UJW18" s="2"/>
      <c r="UJX18" s="2"/>
      <c r="UJY18" s="2"/>
      <c r="UJZ18" s="2"/>
      <c r="UKA18" s="2"/>
      <c r="UKB18" s="2"/>
      <c r="UKC18" s="2"/>
      <c r="UKD18" s="2"/>
      <c r="UKE18" s="2"/>
      <c r="UKF18" s="2"/>
      <c r="UKG18" s="2"/>
      <c r="UKH18" s="2"/>
      <c r="UKI18" s="2"/>
      <c r="UKJ18" s="2"/>
      <c r="UKK18" s="2"/>
      <c r="UKL18" s="2"/>
      <c r="UKM18" s="2"/>
      <c r="UKN18" s="2"/>
      <c r="UKO18" s="2"/>
      <c r="UKP18" s="2"/>
      <c r="UKQ18" s="2"/>
      <c r="UKR18" s="2"/>
      <c r="UKS18" s="2"/>
      <c r="UKT18" s="2"/>
      <c r="UKU18" s="2"/>
      <c r="UKV18" s="2"/>
      <c r="UKW18" s="2"/>
      <c r="UKX18" s="2"/>
      <c r="UKY18" s="2"/>
      <c r="UKZ18" s="2"/>
      <c r="ULA18" s="2"/>
      <c r="ULB18" s="2"/>
      <c r="ULC18" s="2"/>
      <c r="ULD18" s="2"/>
      <c r="ULE18" s="2"/>
      <c r="ULF18" s="2"/>
      <c r="ULG18" s="2"/>
      <c r="ULH18" s="2"/>
      <c r="ULI18" s="2"/>
      <c r="ULJ18" s="2"/>
      <c r="ULK18" s="2"/>
      <c r="ULL18" s="2"/>
      <c r="ULM18" s="2"/>
      <c r="ULN18" s="2"/>
      <c r="ULO18" s="2"/>
      <c r="ULP18" s="2"/>
      <c r="ULQ18" s="2"/>
      <c r="ULR18" s="2"/>
      <c r="ULS18" s="2"/>
      <c r="ULT18" s="2"/>
      <c r="ULU18" s="2"/>
      <c r="ULV18" s="2"/>
      <c r="ULW18" s="2"/>
      <c r="ULX18" s="2"/>
      <c r="ULY18" s="2"/>
      <c r="ULZ18" s="2"/>
      <c r="UMA18" s="2"/>
      <c r="UMB18" s="2"/>
      <c r="UMC18" s="2"/>
      <c r="UMD18" s="2"/>
      <c r="UME18" s="2"/>
      <c r="UMF18" s="2"/>
      <c r="UMG18" s="2"/>
      <c r="UMH18" s="2"/>
      <c r="UMI18" s="2"/>
      <c r="UMJ18" s="2"/>
      <c r="UMK18" s="2"/>
      <c r="UML18" s="2"/>
      <c r="UMM18" s="2"/>
      <c r="UMN18" s="2"/>
      <c r="UMO18" s="2"/>
      <c r="UMP18" s="2"/>
      <c r="UMQ18" s="2"/>
      <c r="UMR18" s="2"/>
      <c r="UMS18" s="2"/>
      <c r="UMT18" s="2"/>
      <c r="UMU18" s="2"/>
      <c r="UMV18" s="2"/>
      <c r="UMW18" s="2"/>
      <c r="UMX18" s="2"/>
      <c r="UMY18" s="2"/>
      <c r="UMZ18" s="2"/>
      <c r="UNA18" s="2"/>
      <c r="UNB18" s="2"/>
      <c r="UNC18" s="2"/>
      <c r="UND18" s="2"/>
      <c r="UNE18" s="2"/>
      <c r="UNF18" s="2"/>
      <c r="UNG18" s="2"/>
      <c r="UNH18" s="2"/>
      <c r="UNI18" s="2"/>
      <c r="UNJ18" s="2"/>
      <c r="UNK18" s="2"/>
      <c r="UNL18" s="2"/>
      <c r="UNM18" s="2"/>
      <c r="UNN18" s="2"/>
      <c r="UNO18" s="2"/>
      <c r="UNP18" s="2"/>
      <c r="UNQ18" s="2"/>
      <c r="UNR18" s="2"/>
      <c r="UNS18" s="2"/>
      <c r="UNT18" s="2"/>
      <c r="UNU18" s="2"/>
      <c r="UNV18" s="2"/>
      <c r="UNW18" s="2"/>
      <c r="UNX18" s="2"/>
      <c r="UNY18" s="2"/>
      <c r="UNZ18" s="2"/>
      <c r="UOA18" s="2"/>
      <c r="UOB18" s="2"/>
      <c r="UOC18" s="2"/>
      <c r="UOD18" s="2"/>
      <c r="UOE18" s="2"/>
      <c r="UOF18" s="2"/>
      <c r="UOG18" s="2"/>
      <c r="UOH18" s="2"/>
      <c r="UOI18" s="2"/>
      <c r="UOJ18" s="2"/>
      <c r="UOK18" s="2"/>
      <c r="UOL18" s="2"/>
      <c r="UOM18" s="2"/>
      <c r="UON18" s="2"/>
      <c r="UOO18" s="2"/>
      <c r="UOP18" s="2"/>
      <c r="UOQ18" s="2"/>
      <c r="UOR18" s="2"/>
      <c r="UOS18" s="2"/>
      <c r="UOT18" s="2"/>
      <c r="UOU18" s="2"/>
      <c r="UOV18" s="2"/>
      <c r="UOW18" s="2"/>
      <c r="UOX18" s="2"/>
      <c r="UOY18" s="2"/>
      <c r="UOZ18" s="2"/>
      <c r="UPA18" s="2"/>
      <c r="UPB18" s="2"/>
      <c r="UPC18" s="2"/>
      <c r="UPD18" s="2"/>
      <c r="UPE18" s="2"/>
      <c r="UPF18" s="2"/>
      <c r="UPG18" s="2"/>
      <c r="UPH18" s="2"/>
      <c r="UPI18" s="2"/>
      <c r="UPJ18" s="2"/>
      <c r="UPK18" s="2"/>
      <c r="UPL18" s="2"/>
      <c r="UPM18" s="2"/>
      <c r="UPN18" s="2"/>
      <c r="UPO18" s="2"/>
      <c r="UPP18" s="2"/>
      <c r="UPQ18" s="2"/>
      <c r="UPR18" s="2"/>
      <c r="UPS18" s="2"/>
      <c r="UPT18" s="2"/>
      <c r="UPU18" s="2"/>
      <c r="UPV18" s="2"/>
      <c r="UPW18" s="2"/>
      <c r="UPX18" s="2"/>
      <c r="UPY18" s="2"/>
      <c r="UPZ18" s="2"/>
      <c r="UQA18" s="2"/>
      <c r="UQB18" s="2"/>
      <c r="UQC18" s="2"/>
      <c r="UQD18" s="2"/>
      <c r="UQE18" s="2"/>
      <c r="UQF18" s="2"/>
      <c r="UQG18" s="2"/>
      <c r="UQH18" s="2"/>
      <c r="UQI18" s="2"/>
      <c r="UQJ18" s="2"/>
      <c r="UQK18" s="2"/>
      <c r="UQL18" s="2"/>
      <c r="UQM18" s="2"/>
      <c r="UQN18" s="2"/>
      <c r="UQO18" s="2"/>
      <c r="UQP18" s="2"/>
      <c r="UQQ18" s="2"/>
      <c r="UQR18" s="2"/>
      <c r="UQS18" s="2"/>
      <c r="UQT18" s="2"/>
      <c r="UQU18" s="2"/>
      <c r="UQV18" s="2"/>
      <c r="UQW18" s="2"/>
      <c r="UQX18" s="2"/>
      <c r="UQY18" s="2"/>
      <c r="UQZ18" s="2"/>
      <c r="URA18" s="2"/>
      <c r="URB18" s="2"/>
      <c r="URC18" s="2"/>
      <c r="URD18" s="2"/>
      <c r="URE18" s="2"/>
      <c r="URF18" s="2"/>
      <c r="URG18" s="2"/>
      <c r="URH18" s="2"/>
      <c r="URI18" s="2"/>
      <c r="URJ18" s="2"/>
      <c r="URK18" s="2"/>
      <c r="URL18" s="2"/>
      <c r="URM18" s="2"/>
      <c r="URN18" s="2"/>
      <c r="URO18" s="2"/>
      <c r="URP18" s="2"/>
      <c r="URQ18" s="2"/>
      <c r="URR18" s="2"/>
      <c r="URS18" s="2"/>
      <c r="URT18" s="2"/>
      <c r="URU18" s="2"/>
      <c r="URV18" s="2"/>
      <c r="URW18" s="2"/>
      <c r="URX18" s="2"/>
      <c r="URY18" s="2"/>
      <c r="URZ18" s="2"/>
      <c r="USA18" s="2"/>
      <c r="USB18" s="2"/>
      <c r="USC18" s="2"/>
      <c r="USD18" s="2"/>
      <c r="USE18" s="2"/>
      <c r="USF18" s="2"/>
      <c r="USG18" s="2"/>
      <c r="USH18" s="2"/>
      <c r="USI18" s="2"/>
      <c r="USJ18" s="2"/>
      <c r="USK18" s="2"/>
      <c r="USL18" s="2"/>
      <c r="USM18" s="2"/>
      <c r="USN18" s="2"/>
      <c r="USO18" s="2"/>
      <c r="USP18" s="2"/>
      <c r="USQ18" s="2"/>
      <c r="USR18" s="2"/>
      <c r="USS18" s="2"/>
      <c r="UST18" s="2"/>
      <c r="USU18" s="2"/>
      <c r="USV18" s="2"/>
      <c r="USW18" s="2"/>
      <c r="USX18" s="2"/>
      <c r="USY18" s="2"/>
      <c r="USZ18" s="2"/>
      <c r="UTA18" s="2"/>
      <c r="UTB18" s="2"/>
      <c r="UTC18" s="2"/>
      <c r="UTD18" s="2"/>
      <c r="UTE18" s="2"/>
      <c r="UTF18" s="2"/>
      <c r="UTG18" s="2"/>
      <c r="UTH18" s="2"/>
      <c r="UTI18" s="2"/>
      <c r="UTJ18" s="2"/>
      <c r="UTK18" s="2"/>
      <c r="UTL18" s="2"/>
      <c r="UTM18" s="2"/>
      <c r="UTN18" s="2"/>
      <c r="UTO18" s="2"/>
      <c r="UTP18" s="2"/>
      <c r="UTQ18" s="2"/>
      <c r="UTR18" s="2"/>
      <c r="UTS18" s="2"/>
      <c r="UTT18" s="2"/>
      <c r="UTU18" s="2"/>
      <c r="UTV18" s="2"/>
      <c r="UTW18" s="2"/>
      <c r="UTX18" s="2"/>
      <c r="UTY18" s="2"/>
      <c r="UTZ18" s="2"/>
      <c r="UUA18" s="2"/>
      <c r="UUB18" s="2"/>
      <c r="UUC18" s="2"/>
      <c r="UUD18" s="2"/>
      <c r="UUE18" s="2"/>
      <c r="UUF18" s="2"/>
      <c r="UUG18" s="2"/>
      <c r="UUH18" s="2"/>
      <c r="UUI18" s="2"/>
      <c r="UUJ18" s="2"/>
      <c r="UUK18" s="2"/>
      <c r="UUL18" s="2"/>
      <c r="UUM18" s="2"/>
      <c r="UUN18" s="2"/>
      <c r="UUO18" s="2"/>
      <c r="UUP18" s="2"/>
      <c r="UUQ18" s="2"/>
      <c r="UUR18" s="2"/>
      <c r="UUS18" s="2"/>
      <c r="UUT18" s="2"/>
      <c r="UUU18" s="2"/>
      <c r="UUV18" s="2"/>
      <c r="UUW18" s="2"/>
      <c r="UUX18" s="2"/>
      <c r="UUY18" s="2"/>
      <c r="UUZ18" s="2"/>
      <c r="UVA18" s="2"/>
      <c r="UVB18" s="2"/>
      <c r="UVC18" s="2"/>
      <c r="UVD18" s="2"/>
      <c r="UVE18" s="2"/>
      <c r="UVF18" s="2"/>
      <c r="UVG18" s="2"/>
      <c r="UVH18" s="2"/>
      <c r="UVI18" s="2"/>
      <c r="UVJ18" s="2"/>
      <c r="UVK18" s="2"/>
      <c r="UVL18" s="2"/>
      <c r="UVM18" s="2"/>
      <c r="UVN18" s="2"/>
      <c r="UVO18" s="2"/>
      <c r="UVP18" s="2"/>
      <c r="UVQ18" s="2"/>
      <c r="UVR18" s="2"/>
      <c r="UVS18" s="2"/>
      <c r="UVT18" s="2"/>
      <c r="UVU18" s="2"/>
      <c r="UVV18" s="2"/>
      <c r="UVW18" s="2"/>
      <c r="UVX18" s="2"/>
      <c r="UVY18" s="2"/>
      <c r="UVZ18" s="2"/>
      <c r="UWA18" s="2"/>
      <c r="UWB18" s="2"/>
      <c r="UWC18" s="2"/>
      <c r="UWD18" s="2"/>
      <c r="UWE18" s="2"/>
      <c r="UWF18" s="2"/>
      <c r="UWG18" s="2"/>
      <c r="UWH18" s="2"/>
      <c r="UWI18" s="2"/>
      <c r="UWJ18" s="2"/>
      <c r="UWK18" s="2"/>
      <c r="UWL18" s="2"/>
      <c r="UWM18" s="2"/>
      <c r="UWN18" s="2"/>
      <c r="UWO18" s="2"/>
      <c r="UWP18" s="2"/>
      <c r="UWQ18" s="2"/>
      <c r="UWR18" s="2"/>
      <c r="UWS18" s="2"/>
      <c r="UWT18" s="2"/>
      <c r="UWU18" s="2"/>
      <c r="UWV18" s="2"/>
      <c r="UWW18" s="2"/>
      <c r="UWX18" s="2"/>
      <c r="UWY18" s="2"/>
      <c r="UWZ18" s="2"/>
      <c r="UXA18" s="2"/>
      <c r="UXB18" s="2"/>
      <c r="UXC18" s="2"/>
      <c r="UXD18" s="2"/>
      <c r="UXE18" s="2"/>
      <c r="UXF18" s="2"/>
      <c r="UXG18" s="2"/>
      <c r="UXH18" s="2"/>
      <c r="UXI18" s="2"/>
      <c r="UXJ18" s="2"/>
      <c r="UXK18" s="2"/>
      <c r="UXL18" s="2"/>
      <c r="UXM18" s="2"/>
      <c r="UXN18" s="2"/>
      <c r="UXO18" s="2"/>
      <c r="UXP18" s="2"/>
      <c r="UXQ18" s="2"/>
      <c r="UXR18" s="2"/>
      <c r="UXS18" s="2"/>
      <c r="UXT18" s="2"/>
      <c r="UXU18" s="2"/>
      <c r="UXV18" s="2"/>
      <c r="UXW18" s="2"/>
      <c r="UXX18" s="2"/>
      <c r="UXY18" s="2"/>
      <c r="UXZ18" s="2"/>
      <c r="UYA18" s="2"/>
      <c r="UYB18" s="2"/>
      <c r="UYC18" s="2"/>
      <c r="UYD18" s="2"/>
      <c r="UYE18" s="2"/>
      <c r="UYF18" s="2"/>
      <c r="UYG18" s="2"/>
      <c r="UYH18" s="2"/>
      <c r="UYI18" s="2"/>
      <c r="UYJ18" s="2"/>
      <c r="UYK18" s="2"/>
      <c r="UYL18" s="2"/>
      <c r="UYM18" s="2"/>
      <c r="UYN18" s="2"/>
      <c r="UYO18" s="2"/>
      <c r="UYP18" s="2"/>
      <c r="UYQ18" s="2"/>
      <c r="UYR18" s="2"/>
      <c r="UYS18" s="2"/>
      <c r="UYT18" s="2"/>
      <c r="UYU18" s="2"/>
      <c r="UYV18" s="2"/>
      <c r="UYW18" s="2"/>
      <c r="UYX18" s="2"/>
      <c r="UYY18" s="2"/>
      <c r="UYZ18" s="2"/>
      <c r="UZA18" s="2"/>
      <c r="UZB18" s="2"/>
      <c r="UZC18" s="2"/>
      <c r="UZD18" s="2"/>
      <c r="UZE18" s="2"/>
      <c r="UZF18" s="2"/>
      <c r="UZG18" s="2"/>
      <c r="UZH18" s="2"/>
      <c r="UZI18" s="2"/>
      <c r="UZJ18" s="2"/>
      <c r="UZK18" s="2"/>
      <c r="UZL18" s="2"/>
      <c r="UZM18" s="2"/>
      <c r="UZN18" s="2"/>
      <c r="UZO18" s="2"/>
      <c r="UZP18" s="2"/>
      <c r="UZQ18" s="2"/>
      <c r="UZR18" s="2"/>
      <c r="UZS18" s="2"/>
      <c r="UZT18" s="2"/>
      <c r="UZU18" s="2"/>
      <c r="UZV18" s="2"/>
      <c r="UZW18" s="2"/>
      <c r="UZX18" s="2"/>
      <c r="UZY18" s="2"/>
      <c r="UZZ18" s="2"/>
      <c r="VAA18" s="2"/>
      <c r="VAB18" s="2"/>
      <c r="VAC18" s="2"/>
      <c r="VAD18" s="2"/>
      <c r="VAE18" s="2"/>
      <c r="VAF18" s="2"/>
      <c r="VAG18" s="2"/>
      <c r="VAH18" s="2"/>
      <c r="VAI18" s="2"/>
      <c r="VAJ18" s="2"/>
      <c r="VAK18" s="2"/>
      <c r="VAL18" s="2"/>
      <c r="VAM18" s="2"/>
      <c r="VAN18" s="2"/>
      <c r="VAO18" s="2"/>
      <c r="VAP18" s="2"/>
      <c r="VAQ18" s="2"/>
      <c r="VAR18" s="2"/>
      <c r="VAS18" s="2"/>
      <c r="VAT18" s="2"/>
      <c r="VAU18" s="2"/>
      <c r="VAV18" s="2"/>
      <c r="VAW18" s="2"/>
      <c r="VAX18" s="2"/>
      <c r="VAY18" s="2"/>
      <c r="VAZ18" s="2"/>
      <c r="VBA18" s="2"/>
      <c r="VBB18" s="2"/>
      <c r="VBC18" s="2"/>
      <c r="VBD18" s="2"/>
      <c r="VBE18" s="2"/>
      <c r="VBF18" s="2"/>
      <c r="VBG18" s="2"/>
      <c r="VBH18" s="2"/>
      <c r="VBI18" s="2"/>
      <c r="VBJ18" s="2"/>
      <c r="VBK18" s="2"/>
      <c r="VBL18" s="2"/>
      <c r="VBM18" s="2"/>
      <c r="VBN18" s="2"/>
      <c r="VBO18" s="2"/>
      <c r="VBP18" s="2"/>
      <c r="VBQ18" s="2"/>
      <c r="VBR18" s="2"/>
      <c r="VBS18" s="2"/>
      <c r="VBT18" s="2"/>
      <c r="VBU18" s="2"/>
      <c r="VBV18" s="2"/>
      <c r="VBW18" s="2"/>
      <c r="VBX18" s="2"/>
      <c r="VBY18" s="2"/>
      <c r="VBZ18" s="2"/>
      <c r="VCA18" s="2"/>
      <c r="VCB18" s="2"/>
      <c r="VCC18" s="2"/>
      <c r="VCD18" s="2"/>
      <c r="VCE18" s="2"/>
      <c r="VCF18" s="2"/>
      <c r="VCG18" s="2"/>
      <c r="VCH18" s="2"/>
      <c r="VCI18" s="2"/>
      <c r="VCJ18" s="2"/>
      <c r="VCK18" s="2"/>
      <c r="VCL18" s="2"/>
      <c r="VCM18" s="2"/>
      <c r="VCN18" s="2"/>
      <c r="VCO18" s="2"/>
      <c r="VCP18" s="2"/>
      <c r="VCQ18" s="2"/>
      <c r="VCR18" s="2"/>
      <c r="VCS18" s="2"/>
      <c r="VCT18" s="2"/>
      <c r="VCU18" s="2"/>
      <c r="VCV18" s="2"/>
      <c r="VCW18" s="2"/>
      <c r="VCX18" s="2"/>
      <c r="VCY18" s="2"/>
      <c r="VCZ18" s="2"/>
      <c r="VDA18" s="2"/>
      <c r="VDB18" s="2"/>
      <c r="VDC18" s="2"/>
      <c r="VDD18" s="2"/>
      <c r="VDE18" s="2"/>
      <c r="VDF18" s="2"/>
      <c r="VDG18" s="2"/>
      <c r="VDH18" s="2"/>
      <c r="VDI18" s="2"/>
      <c r="VDJ18" s="2"/>
      <c r="VDK18" s="2"/>
      <c r="VDL18" s="2"/>
      <c r="VDM18" s="2"/>
      <c r="VDN18" s="2"/>
      <c r="VDO18" s="2"/>
      <c r="VDP18" s="2"/>
      <c r="VDQ18" s="2"/>
      <c r="VDR18" s="2"/>
      <c r="VDS18" s="2"/>
      <c r="VDT18" s="2"/>
      <c r="VDU18" s="2"/>
      <c r="VDV18" s="2"/>
      <c r="VDW18" s="2"/>
      <c r="VDX18" s="2"/>
      <c r="VDY18" s="2"/>
      <c r="VDZ18" s="2"/>
      <c r="VEA18" s="2"/>
      <c r="VEB18" s="2"/>
      <c r="VEC18" s="2"/>
      <c r="VED18" s="2"/>
      <c r="VEE18" s="2"/>
      <c r="VEF18" s="2"/>
      <c r="VEG18" s="2"/>
      <c r="VEH18" s="2"/>
      <c r="VEI18" s="2"/>
      <c r="VEJ18" s="2"/>
      <c r="VEK18" s="2"/>
      <c r="VEL18" s="2"/>
      <c r="VEM18" s="2"/>
      <c r="VEN18" s="2"/>
      <c r="VEO18" s="2"/>
      <c r="VEP18" s="2"/>
      <c r="VEQ18" s="2"/>
      <c r="VER18" s="2"/>
      <c r="VES18" s="2"/>
      <c r="VET18" s="2"/>
      <c r="VEU18" s="2"/>
      <c r="VEV18" s="2"/>
      <c r="VEW18" s="2"/>
      <c r="VEX18" s="2"/>
      <c r="VEY18" s="2"/>
      <c r="VEZ18" s="2"/>
      <c r="VFA18" s="2"/>
      <c r="VFB18" s="2"/>
      <c r="VFC18" s="2"/>
      <c r="VFD18" s="2"/>
      <c r="VFE18" s="2"/>
      <c r="VFF18" s="2"/>
      <c r="VFG18" s="2"/>
      <c r="VFH18" s="2"/>
      <c r="VFI18" s="2"/>
      <c r="VFJ18" s="2"/>
      <c r="VFK18" s="2"/>
      <c r="VFL18" s="2"/>
      <c r="VFM18" s="2"/>
      <c r="VFN18" s="2"/>
      <c r="VFO18" s="2"/>
      <c r="VFP18" s="2"/>
      <c r="VFQ18" s="2"/>
      <c r="VFR18" s="2"/>
      <c r="VFS18" s="2"/>
      <c r="VFT18" s="2"/>
      <c r="VFU18" s="2"/>
      <c r="VFV18" s="2"/>
      <c r="VFW18" s="2"/>
      <c r="VFX18" s="2"/>
      <c r="VFY18" s="2"/>
      <c r="VFZ18" s="2"/>
      <c r="VGA18" s="2"/>
      <c r="VGB18" s="2"/>
      <c r="VGC18" s="2"/>
      <c r="VGD18" s="2"/>
      <c r="VGE18" s="2"/>
      <c r="VGF18" s="2"/>
      <c r="VGG18" s="2"/>
      <c r="VGH18" s="2"/>
      <c r="VGI18" s="2"/>
      <c r="VGJ18" s="2"/>
      <c r="VGK18" s="2"/>
      <c r="VGL18" s="2"/>
      <c r="VGM18" s="2"/>
      <c r="VGN18" s="2"/>
      <c r="VGO18" s="2"/>
      <c r="VGP18" s="2"/>
      <c r="VGQ18" s="2"/>
      <c r="VGR18" s="2"/>
      <c r="VGS18" s="2"/>
      <c r="VGT18" s="2"/>
      <c r="VGU18" s="2"/>
      <c r="VGV18" s="2"/>
      <c r="VGW18" s="2"/>
      <c r="VGX18" s="2"/>
      <c r="VGY18" s="2"/>
      <c r="VGZ18" s="2"/>
      <c r="VHA18" s="2"/>
      <c r="VHB18" s="2"/>
      <c r="VHC18" s="2"/>
      <c r="VHD18" s="2"/>
      <c r="VHE18" s="2"/>
      <c r="VHF18" s="2"/>
      <c r="VHG18" s="2"/>
      <c r="VHH18" s="2"/>
      <c r="VHI18" s="2"/>
      <c r="VHJ18" s="2"/>
      <c r="VHK18" s="2"/>
      <c r="VHL18" s="2"/>
      <c r="VHM18" s="2"/>
      <c r="VHN18" s="2"/>
      <c r="VHO18" s="2"/>
      <c r="VHP18" s="2"/>
      <c r="VHQ18" s="2"/>
      <c r="VHR18" s="2"/>
      <c r="VHS18" s="2"/>
      <c r="VHT18" s="2"/>
      <c r="VHU18" s="2"/>
      <c r="VHV18" s="2"/>
      <c r="VHW18" s="2"/>
      <c r="VHX18" s="2"/>
      <c r="VHY18" s="2"/>
      <c r="VHZ18" s="2"/>
      <c r="VIA18" s="2"/>
      <c r="VIB18" s="2"/>
      <c r="VIC18" s="2"/>
      <c r="VID18" s="2"/>
      <c r="VIE18" s="2"/>
      <c r="VIF18" s="2"/>
      <c r="VIG18" s="2"/>
      <c r="VIH18" s="2"/>
      <c r="VII18" s="2"/>
      <c r="VIJ18" s="2"/>
      <c r="VIK18" s="2"/>
      <c r="VIL18" s="2"/>
      <c r="VIM18" s="2"/>
      <c r="VIN18" s="2"/>
      <c r="VIO18" s="2"/>
      <c r="VIP18" s="2"/>
      <c r="VIQ18" s="2"/>
      <c r="VIR18" s="2"/>
      <c r="VIS18" s="2"/>
      <c r="VIT18" s="2"/>
      <c r="VIU18" s="2"/>
      <c r="VIV18" s="2"/>
      <c r="VIW18" s="2"/>
      <c r="VIX18" s="2"/>
      <c r="VIY18" s="2"/>
      <c r="VIZ18" s="2"/>
      <c r="VJA18" s="2"/>
      <c r="VJB18" s="2"/>
      <c r="VJC18" s="2"/>
      <c r="VJD18" s="2"/>
      <c r="VJE18" s="2"/>
      <c r="VJF18" s="2"/>
      <c r="VJG18" s="2"/>
      <c r="VJH18" s="2"/>
      <c r="VJI18" s="2"/>
      <c r="VJJ18" s="2"/>
      <c r="VJK18" s="2"/>
      <c r="VJL18" s="2"/>
      <c r="VJM18" s="2"/>
      <c r="VJN18" s="2"/>
      <c r="VJO18" s="2"/>
      <c r="VJP18" s="2"/>
      <c r="VJQ18" s="2"/>
      <c r="VJR18" s="2"/>
      <c r="VJS18" s="2"/>
      <c r="VJT18" s="2"/>
      <c r="VJU18" s="2"/>
      <c r="VJV18" s="2"/>
      <c r="VJW18" s="2"/>
      <c r="VJX18" s="2"/>
      <c r="VJY18" s="2"/>
      <c r="VJZ18" s="2"/>
      <c r="VKA18" s="2"/>
      <c r="VKB18" s="2"/>
      <c r="VKC18" s="2"/>
      <c r="VKD18" s="2"/>
      <c r="VKE18" s="2"/>
      <c r="VKF18" s="2"/>
      <c r="VKG18" s="2"/>
      <c r="VKH18" s="2"/>
      <c r="VKI18" s="2"/>
      <c r="VKJ18" s="2"/>
      <c r="VKK18" s="2"/>
      <c r="VKL18" s="2"/>
      <c r="VKM18" s="2"/>
      <c r="VKN18" s="2"/>
      <c r="VKO18" s="2"/>
      <c r="VKP18" s="2"/>
      <c r="VKQ18" s="2"/>
      <c r="VKR18" s="2"/>
      <c r="VKS18" s="2"/>
      <c r="VKT18" s="2"/>
      <c r="VKU18" s="2"/>
      <c r="VKV18" s="2"/>
      <c r="VKW18" s="2"/>
      <c r="VKX18" s="2"/>
      <c r="VKY18" s="2"/>
      <c r="VKZ18" s="2"/>
      <c r="VLA18" s="2"/>
      <c r="VLB18" s="2"/>
      <c r="VLC18" s="2"/>
      <c r="VLD18" s="2"/>
      <c r="VLE18" s="2"/>
      <c r="VLF18" s="2"/>
      <c r="VLG18" s="2"/>
      <c r="VLH18" s="2"/>
      <c r="VLI18" s="2"/>
      <c r="VLJ18" s="2"/>
      <c r="VLK18" s="2"/>
      <c r="VLL18" s="2"/>
      <c r="VLM18" s="2"/>
      <c r="VLN18" s="2"/>
      <c r="VLO18" s="2"/>
      <c r="VLP18" s="2"/>
      <c r="VLQ18" s="2"/>
      <c r="VLR18" s="2"/>
      <c r="VLS18" s="2"/>
      <c r="VLT18" s="2"/>
      <c r="VLU18" s="2"/>
      <c r="VLV18" s="2"/>
      <c r="VLW18" s="2"/>
      <c r="VLX18" s="2"/>
      <c r="VLY18" s="2"/>
      <c r="VLZ18" s="2"/>
      <c r="VMA18" s="2"/>
      <c r="VMB18" s="2"/>
      <c r="VMC18" s="2"/>
      <c r="VMD18" s="2"/>
      <c r="VME18" s="2"/>
      <c r="VMF18" s="2"/>
      <c r="VMG18" s="2"/>
      <c r="VMH18" s="2"/>
      <c r="VMI18" s="2"/>
      <c r="VMJ18" s="2"/>
      <c r="VMK18" s="2"/>
      <c r="VML18" s="2"/>
      <c r="VMM18" s="2"/>
      <c r="VMN18" s="2"/>
      <c r="VMO18" s="2"/>
      <c r="VMP18" s="2"/>
      <c r="VMQ18" s="2"/>
      <c r="VMR18" s="2"/>
      <c r="VMS18" s="2"/>
      <c r="VMT18" s="2"/>
      <c r="VMU18" s="2"/>
      <c r="VMV18" s="2"/>
      <c r="VMW18" s="2"/>
      <c r="VMX18" s="2"/>
      <c r="VMY18" s="2"/>
      <c r="VMZ18" s="2"/>
      <c r="VNA18" s="2"/>
      <c r="VNB18" s="2"/>
      <c r="VNC18" s="2"/>
      <c r="VND18" s="2"/>
      <c r="VNE18" s="2"/>
      <c r="VNF18" s="2"/>
      <c r="VNG18" s="2"/>
      <c r="VNH18" s="2"/>
      <c r="VNI18" s="2"/>
      <c r="VNJ18" s="2"/>
      <c r="VNK18" s="2"/>
      <c r="VNL18" s="2"/>
      <c r="VNM18" s="2"/>
      <c r="VNN18" s="2"/>
      <c r="VNO18" s="2"/>
      <c r="VNP18" s="2"/>
      <c r="VNQ18" s="2"/>
      <c r="VNR18" s="2"/>
      <c r="VNS18" s="2"/>
      <c r="VNT18" s="2"/>
      <c r="VNU18" s="2"/>
      <c r="VNV18" s="2"/>
      <c r="VNW18" s="2"/>
      <c r="VNX18" s="2"/>
      <c r="VNY18" s="2"/>
      <c r="VNZ18" s="2"/>
      <c r="VOA18" s="2"/>
      <c r="VOB18" s="2"/>
      <c r="VOC18" s="2"/>
      <c r="VOD18" s="2"/>
      <c r="VOE18" s="2"/>
      <c r="VOF18" s="2"/>
      <c r="VOG18" s="2"/>
      <c r="VOH18" s="2"/>
      <c r="VOI18" s="2"/>
      <c r="VOJ18" s="2"/>
      <c r="VOK18" s="2"/>
      <c r="VOL18" s="2"/>
      <c r="VOM18" s="2"/>
      <c r="VON18" s="2"/>
      <c r="VOO18" s="2"/>
      <c r="VOP18" s="2"/>
      <c r="VOQ18" s="2"/>
      <c r="VOR18" s="2"/>
      <c r="VOS18" s="2"/>
      <c r="VOT18" s="2"/>
      <c r="VOU18" s="2"/>
      <c r="VOV18" s="2"/>
      <c r="VOW18" s="2"/>
      <c r="VOX18" s="2"/>
      <c r="VOY18" s="2"/>
      <c r="VOZ18" s="2"/>
      <c r="VPA18" s="2"/>
      <c r="VPB18" s="2"/>
      <c r="VPC18" s="2"/>
      <c r="VPD18" s="2"/>
      <c r="VPE18" s="2"/>
      <c r="VPF18" s="2"/>
      <c r="VPG18" s="2"/>
      <c r="VPH18" s="2"/>
      <c r="VPI18" s="2"/>
      <c r="VPJ18" s="2"/>
      <c r="VPK18" s="2"/>
      <c r="VPL18" s="2"/>
      <c r="VPM18" s="2"/>
      <c r="VPN18" s="2"/>
      <c r="VPO18" s="2"/>
      <c r="VPP18" s="2"/>
      <c r="VPQ18" s="2"/>
      <c r="VPR18" s="2"/>
      <c r="VPS18" s="2"/>
      <c r="VPT18" s="2"/>
      <c r="VPU18" s="2"/>
      <c r="VPV18" s="2"/>
      <c r="VPW18" s="2"/>
      <c r="VPX18" s="2"/>
      <c r="VPY18" s="2"/>
      <c r="VPZ18" s="2"/>
      <c r="VQA18" s="2"/>
      <c r="VQB18" s="2"/>
      <c r="VQC18" s="2"/>
      <c r="VQD18" s="2"/>
      <c r="VQE18" s="2"/>
      <c r="VQF18" s="2"/>
      <c r="VQG18" s="2"/>
      <c r="VQH18" s="2"/>
      <c r="VQI18" s="2"/>
      <c r="VQJ18" s="2"/>
      <c r="VQK18" s="2"/>
      <c r="VQL18" s="2"/>
      <c r="VQM18" s="2"/>
      <c r="VQN18" s="2"/>
      <c r="VQO18" s="2"/>
      <c r="VQP18" s="2"/>
      <c r="VQQ18" s="2"/>
      <c r="VQR18" s="2"/>
      <c r="VQS18" s="2"/>
      <c r="VQT18" s="2"/>
      <c r="VQU18" s="2"/>
      <c r="VQV18" s="2"/>
      <c r="VQW18" s="2"/>
      <c r="VQX18" s="2"/>
      <c r="VQY18" s="2"/>
      <c r="VQZ18" s="2"/>
      <c r="VRA18" s="2"/>
      <c r="VRB18" s="2"/>
      <c r="VRC18" s="2"/>
      <c r="VRD18" s="2"/>
      <c r="VRE18" s="2"/>
      <c r="VRF18" s="2"/>
      <c r="VRG18" s="2"/>
      <c r="VRH18" s="2"/>
      <c r="VRI18" s="2"/>
      <c r="VRJ18" s="2"/>
      <c r="VRK18" s="2"/>
      <c r="VRL18" s="2"/>
      <c r="VRM18" s="2"/>
      <c r="VRN18" s="2"/>
      <c r="VRO18" s="2"/>
      <c r="VRP18" s="2"/>
      <c r="VRQ18" s="2"/>
      <c r="VRR18" s="2"/>
      <c r="VRS18" s="2"/>
      <c r="VRT18" s="2"/>
      <c r="VRU18" s="2"/>
      <c r="VRV18" s="2"/>
      <c r="VRW18" s="2"/>
      <c r="VRX18" s="2"/>
      <c r="VRY18" s="2"/>
      <c r="VRZ18" s="2"/>
      <c r="VSA18" s="2"/>
      <c r="VSB18" s="2"/>
      <c r="VSC18" s="2"/>
      <c r="VSD18" s="2"/>
      <c r="VSE18" s="2"/>
      <c r="VSF18" s="2"/>
      <c r="VSG18" s="2"/>
      <c r="VSH18" s="2"/>
      <c r="VSI18" s="2"/>
      <c r="VSJ18" s="2"/>
      <c r="VSK18" s="2"/>
      <c r="VSL18" s="2"/>
      <c r="VSM18" s="2"/>
      <c r="VSN18" s="2"/>
      <c r="VSO18" s="2"/>
      <c r="VSP18" s="2"/>
      <c r="VSQ18" s="2"/>
      <c r="VSR18" s="2"/>
      <c r="VSS18" s="2"/>
      <c r="VST18" s="2"/>
      <c r="VSU18" s="2"/>
      <c r="VSV18" s="2"/>
      <c r="VSW18" s="2"/>
      <c r="VSX18" s="2"/>
      <c r="VSY18" s="2"/>
      <c r="VSZ18" s="2"/>
      <c r="VTA18" s="2"/>
      <c r="VTB18" s="2"/>
      <c r="VTC18" s="2"/>
      <c r="VTD18" s="2"/>
      <c r="VTE18" s="2"/>
      <c r="VTF18" s="2"/>
      <c r="VTG18" s="2"/>
      <c r="VTH18" s="2"/>
      <c r="VTI18" s="2"/>
      <c r="VTJ18" s="2"/>
      <c r="VTK18" s="2"/>
      <c r="VTL18" s="2"/>
      <c r="VTM18" s="2"/>
      <c r="VTN18" s="2"/>
      <c r="VTO18" s="2"/>
      <c r="VTP18" s="2"/>
      <c r="VTQ18" s="2"/>
      <c r="VTR18" s="2"/>
      <c r="VTS18" s="2"/>
      <c r="VTT18" s="2"/>
      <c r="VTU18" s="2"/>
      <c r="VTV18" s="2"/>
      <c r="VTW18" s="2"/>
      <c r="VTX18" s="2"/>
      <c r="VTY18" s="2"/>
      <c r="VTZ18" s="2"/>
      <c r="VUA18" s="2"/>
      <c r="VUB18" s="2"/>
      <c r="VUC18" s="2"/>
      <c r="VUD18" s="2"/>
      <c r="VUE18" s="2"/>
      <c r="VUF18" s="2"/>
      <c r="VUG18" s="2"/>
      <c r="VUH18" s="2"/>
      <c r="VUI18" s="2"/>
      <c r="VUJ18" s="2"/>
      <c r="VUK18" s="2"/>
      <c r="VUL18" s="2"/>
      <c r="VUM18" s="2"/>
      <c r="VUN18" s="2"/>
      <c r="VUO18" s="2"/>
      <c r="VUP18" s="2"/>
      <c r="VUQ18" s="2"/>
      <c r="VUR18" s="2"/>
      <c r="VUS18" s="2"/>
      <c r="VUT18" s="2"/>
      <c r="VUU18" s="2"/>
      <c r="VUV18" s="2"/>
      <c r="VUW18" s="2"/>
      <c r="VUX18" s="2"/>
      <c r="VUY18" s="2"/>
      <c r="VUZ18" s="2"/>
      <c r="VVA18" s="2"/>
      <c r="VVB18" s="2"/>
      <c r="VVC18" s="2"/>
      <c r="VVD18" s="2"/>
      <c r="VVE18" s="2"/>
      <c r="VVF18" s="2"/>
      <c r="VVG18" s="2"/>
      <c r="VVH18" s="2"/>
      <c r="VVI18" s="2"/>
      <c r="VVJ18" s="2"/>
      <c r="VVK18" s="2"/>
      <c r="VVL18" s="2"/>
      <c r="VVM18" s="2"/>
      <c r="VVN18" s="2"/>
      <c r="VVO18" s="2"/>
      <c r="VVP18" s="2"/>
      <c r="VVQ18" s="2"/>
      <c r="VVR18" s="2"/>
      <c r="VVS18" s="2"/>
      <c r="VVT18" s="2"/>
      <c r="VVU18" s="2"/>
      <c r="VVV18" s="2"/>
      <c r="VVW18" s="2"/>
      <c r="VVX18" s="2"/>
      <c r="VVY18" s="2"/>
      <c r="VVZ18" s="2"/>
      <c r="VWA18" s="2"/>
      <c r="VWB18" s="2"/>
      <c r="VWC18" s="2"/>
      <c r="VWD18" s="2"/>
      <c r="VWE18" s="2"/>
      <c r="VWF18" s="2"/>
      <c r="VWG18" s="2"/>
      <c r="VWH18" s="2"/>
      <c r="VWI18" s="2"/>
      <c r="VWJ18" s="2"/>
      <c r="VWK18" s="2"/>
      <c r="VWL18" s="2"/>
      <c r="VWM18" s="2"/>
      <c r="VWN18" s="2"/>
      <c r="VWO18" s="2"/>
      <c r="VWP18" s="2"/>
      <c r="VWQ18" s="2"/>
      <c r="VWR18" s="2"/>
      <c r="VWS18" s="2"/>
      <c r="VWT18" s="2"/>
      <c r="VWU18" s="2"/>
      <c r="VWV18" s="2"/>
      <c r="VWW18" s="2"/>
      <c r="VWX18" s="2"/>
      <c r="VWY18" s="2"/>
      <c r="VWZ18" s="2"/>
      <c r="VXA18" s="2"/>
      <c r="VXB18" s="2"/>
      <c r="VXC18" s="2"/>
      <c r="VXD18" s="2"/>
      <c r="VXE18" s="2"/>
      <c r="VXF18" s="2"/>
      <c r="VXG18" s="2"/>
      <c r="VXH18" s="2"/>
      <c r="VXI18" s="2"/>
      <c r="VXJ18" s="2"/>
      <c r="VXK18" s="2"/>
      <c r="VXL18" s="2"/>
      <c r="VXM18" s="2"/>
      <c r="VXN18" s="2"/>
      <c r="VXO18" s="2"/>
      <c r="VXP18" s="2"/>
      <c r="VXQ18" s="2"/>
      <c r="VXR18" s="2"/>
      <c r="VXS18" s="2"/>
      <c r="VXT18" s="2"/>
      <c r="VXU18" s="2"/>
      <c r="VXV18" s="2"/>
      <c r="VXW18" s="2"/>
      <c r="VXX18" s="2"/>
      <c r="VXY18" s="2"/>
      <c r="VXZ18" s="2"/>
      <c r="VYA18" s="2"/>
      <c r="VYB18" s="2"/>
      <c r="VYC18" s="2"/>
      <c r="VYD18" s="2"/>
      <c r="VYE18" s="2"/>
      <c r="VYF18" s="2"/>
      <c r="VYG18" s="2"/>
      <c r="VYH18" s="2"/>
      <c r="VYI18" s="2"/>
      <c r="VYJ18" s="2"/>
      <c r="VYK18" s="2"/>
      <c r="VYL18" s="2"/>
      <c r="VYM18" s="2"/>
      <c r="VYN18" s="2"/>
      <c r="VYO18" s="2"/>
      <c r="VYP18" s="2"/>
      <c r="VYQ18" s="2"/>
      <c r="VYR18" s="2"/>
      <c r="VYS18" s="2"/>
      <c r="VYT18" s="2"/>
      <c r="VYU18" s="2"/>
      <c r="VYV18" s="2"/>
      <c r="VYW18" s="2"/>
      <c r="VYX18" s="2"/>
      <c r="VYY18" s="2"/>
      <c r="VYZ18" s="2"/>
      <c r="VZA18" s="2"/>
      <c r="VZB18" s="2"/>
      <c r="VZC18" s="2"/>
      <c r="VZD18" s="2"/>
      <c r="VZE18" s="2"/>
      <c r="VZF18" s="2"/>
      <c r="VZG18" s="2"/>
      <c r="VZH18" s="2"/>
      <c r="VZI18" s="2"/>
      <c r="VZJ18" s="2"/>
      <c r="VZK18" s="2"/>
      <c r="VZL18" s="2"/>
      <c r="VZM18" s="2"/>
      <c r="VZN18" s="2"/>
      <c r="VZO18" s="2"/>
      <c r="VZP18" s="2"/>
      <c r="VZQ18" s="2"/>
      <c r="VZR18" s="2"/>
      <c r="VZS18" s="2"/>
      <c r="VZT18" s="2"/>
      <c r="VZU18" s="2"/>
      <c r="VZV18" s="2"/>
      <c r="VZW18" s="2"/>
      <c r="VZX18" s="2"/>
      <c r="VZY18" s="2"/>
      <c r="VZZ18" s="2"/>
      <c r="WAA18" s="2"/>
      <c r="WAB18" s="2"/>
      <c r="WAC18" s="2"/>
      <c r="WAD18" s="2"/>
      <c r="WAE18" s="2"/>
      <c r="WAF18" s="2"/>
      <c r="WAG18" s="2"/>
      <c r="WAH18" s="2"/>
      <c r="WAI18" s="2"/>
      <c r="WAJ18" s="2"/>
      <c r="WAK18" s="2"/>
      <c r="WAL18" s="2"/>
      <c r="WAM18" s="2"/>
      <c r="WAN18" s="2"/>
      <c r="WAO18" s="2"/>
      <c r="WAP18" s="2"/>
      <c r="WAQ18" s="2"/>
      <c r="WAR18" s="2"/>
      <c r="WAS18" s="2"/>
      <c r="WAT18" s="2"/>
      <c r="WAU18" s="2"/>
      <c r="WAV18" s="2"/>
      <c r="WAW18" s="2"/>
      <c r="WAX18" s="2"/>
      <c r="WAY18" s="2"/>
      <c r="WAZ18" s="2"/>
      <c r="WBA18" s="2"/>
      <c r="WBB18" s="2"/>
      <c r="WBC18" s="2"/>
      <c r="WBD18" s="2"/>
      <c r="WBE18" s="2"/>
      <c r="WBF18" s="2"/>
      <c r="WBG18" s="2"/>
      <c r="WBH18" s="2"/>
      <c r="WBI18" s="2"/>
      <c r="WBJ18" s="2"/>
      <c r="WBK18" s="2"/>
      <c r="WBL18" s="2"/>
      <c r="WBM18" s="2"/>
      <c r="WBN18" s="2"/>
      <c r="WBO18" s="2"/>
      <c r="WBP18" s="2"/>
      <c r="WBQ18" s="2"/>
      <c r="WBR18" s="2"/>
      <c r="WBS18" s="2"/>
      <c r="WBT18" s="2"/>
      <c r="WBU18" s="2"/>
      <c r="WBV18" s="2"/>
      <c r="WBW18" s="2"/>
      <c r="WBX18" s="2"/>
      <c r="WBY18" s="2"/>
      <c r="WBZ18" s="2"/>
      <c r="WCA18" s="2"/>
      <c r="WCB18" s="2"/>
      <c r="WCC18" s="2"/>
      <c r="WCD18" s="2"/>
      <c r="WCE18" s="2"/>
      <c r="WCF18" s="2"/>
      <c r="WCG18" s="2"/>
      <c r="WCH18" s="2"/>
      <c r="WCI18" s="2"/>
      <c r="WCJ18" s="2"/>
      <c r="WCK18" s="2"/>
      <c r="WCL18" s="2"/>
      <c r="WCM18" s="2"/>
      <c r="WCN18" s="2"/>
      <c r="WCO18" s="2"/>
      <c r="WCP18" s="2"/>
      <c r="WCQ18" s="2"/>
      <c r="WCR18" s="2"/>
      <c r="WCS18" s="2"/>
      <c r="WCT18" s="2"/>
      <c r="WCU18" s="2"/>
      <c r="WCV18" s="2"/>
      <c r="WCW18" s="2"/>
      <c r="WCX18" s="2"/>
      <c r="WCY18" s="2"/>
      <c r="WCZ18" s="2"/>
      <c r="WDA18" s="2"/>
      <c r="WDB18" s="2"/>
      <c r="WDC18" s="2"/>
      <c r="WDD18" s="2"/>
      <c r="WDE18" s="2"/>
      <c r="WDF18" s="2"/>
      <c r="WDG18" s="2"/>
      <c r="WDH18" s="2"/>
      <c r="WDI18" s="2"/>
      <c r="WDJ18" s="2"/>
      <c r="WDK18" s="2"/>
      <c r="WDL18" s="2"/>
      <c r="WDM18" s="2"/>
      <c r="WDN18" s="2"/>
      <c r="WDO18" s="2"/>
      <c r="WDP18" s="2"/>
      <c r="WDQ18" s="2"/>
      <c r="WDR18" s="2"/>
      <c r="WDS18" s="2"/>
      <c r="WDT18" s="2"/>
      <c r="WDU18" s="2"/>
      <c r="WDV18" s="2"/>
      <c r="WDW18" s="2"/>
      <c r="WDX18" s="2"/>
      <c r="WDY18" s="2"/>
      <c r="WDZ18" s="2"/>
      <c r="WEA18" s="2"/>
      <c r="WEB18" s="2"/>
      <c r="WEC18" s="2"/>
      <c r="WED18" s="2"/>
      <c r="WEE18" s="2"/>
      <c r="WEF18" s="2"/>
      <c r="WEG18" s="2"/>
      <c r="WEH18" s="2"/>
      <c r="WEI18" s="2"/>
      <c r="WEJ18" s="2"/>
      <c r="WEK18" s="2"/>
      <c r="WEL18" s="2"/>
      <c r="WEM18" s="2"/>
      <c r="WEN18" s="2"/>
      <c r="WEO18" s="2"/>
      <c r="WEP18" s="2"/>
      <c r="WEQ18" s="2"/>
      <c r="WER18" s="2"/>
      <c r="WES18" s="2"/>
      <c r="WET18" s="2"/>
      <c r="WEU18" s="2"/>
      <c r="WEV18" s="2"/>
      <c r="WEW18" s="2"/>
      <c r="WEX18" s="2"/>
      <c r="WEY18" s="2"/>
      <c r="WEZ18" s="2"/>
      <c r="WFA18" s="2"/>
      <c r="WFB18" s="2"/>
      <c r="WFC18" s="2"/>
      <c r="WFD18" s="2"/>
      <c r="WFE18" s="2"/>
      <c r="WFF18" s="2"/>
      <c r="WFG18" s="2"/>
      <c r="WFH18" s="2"/>
      <c r="WFI18" s="2"/>
      <c r="WFJ18" s="2"/>
      <c r="WFK18" s="2"/>
      <c r="WFL18" s="2"/>
      <c r="WFM18" s="2"/>
      <c r="WFN18" s="2"/>
      <c r="WFO18" s="2"/>
      <c r="WFP18" s="2"/>
      <c r="WFQ18" s="2"/>
      <c r="WFR18" s="2"/>
      <c r="WFS18" s="2"/>
      <c r="WFT18" s="2"/>
      <c r="WFU18" s="2"/>
      <c r="WFV18" s="2"/>
      <c r="WFW18" s="2"/>
      <c r="WFX18" s="2"/>
      <c r="WFY18" s="2"/>
      <c r="WFZ18" s="2"/>
      <c r="WGA18" s="2"/>
      <c r="WGB18" s="2"/>
      <c r="WGC18" s="2"/>
      <c r="WGD18" s="2"/>
      <c r="WGE18" s="2"/>
      <c r="WGF18" s="2"/>
      <c r="WGG18" s="2"/>
      <c r="WGH18" s="2"/>
      <c r="WGI18" s="2"/>
      <c r="WGJ18" s="2"/>
      <c r="WGK18" s="2"/>
      <c r="WGL18" s="2"/>
      <c r="WGM18" s="2"/>
      <c r="WGN18" s="2"/>
      <c r="WGO18" s="2"/>
      <c r="WGP18" s="2"/>
      <c r="WGQ18" s="2"/>
      <c r="WGR18" s="2"/>
      <c r="WGS18" s="2"/>
      <c r="WGT18" s="2"/>
      <c r="WGU18" s="2"/>
      <c r="WGV18" s="2"/>
      <c r="WGW18" s="2"/>
      <c r="WGX18" s="2"/>
      <c r="WGY18" s="2"/>
      <c r="WGZ18" s="2"/>
      <c r="WHA18" s="2"/>
      <c r="WHB18" s="2"/>
      <c r="WHC18" s="2"/>
      <c r="WHD18" s="2"/>
      <c r="WHE18" s="2"/>
      <c r="WHF18" s="2"/>
      <c r="WHG18" s="2"/>
      <c r="WHH18" s="2"/>
      <c r="WHI18" s="2"/>
      <c r="WHJ18" s="2"/>
      <c r="WHK18" s="2"/>
      <c r="WHL18" s="2"/>
      <c r="WHM18" s="2"/>
      <c r="WHN18" s="2"/>
      <c r="WHO18" s="2"/>
      <c r="WHP18" s="2"/>
      <c r="WHQ18" s="2"/>
      <c r="WHR18" s="2"/>
      <c r="WHS18" s="2"/>
      <c r="WHT18" s="2"/>
      <c r="WHU18" s="2"/>
      <c r="WHV18" s="2"/>
      <c r="WHW18" s="2"/>
      <c r="WHX18" s="2"/>
      <c r="WHY18" s="2"/>
      <c r="WHZ18" s="2"/>
      <c r="WIA18" s="2"/>
      <c r="WIB18" s="2"/>
      <c r="WIC18" s="2"/>
      <c r="WID18" s="2"/>
      <c r="WIE18" s="2"/>
      <c r="WIF18" s="2"/>
      <c r="WIG18" s="2"/>
      <c r="WIH18" s="2"/>
      <c r="WII18" s="2"/>
      <c r="WIJ18" s="2"/>
      <c r="WIK18" s="2"/>
      <c r="WIL18" s="2"/>
      <c r="WIM18" s="2"/>
      <c r="WIN18" s="2"/>
      <c r="WIO18" s="2"/>
      <c r="WIP18" s="2"/>
      <c r="WIQ18" s="2"/>
      <c r="WIR18" s="2"/>
      <c r="WIS18" s="2"/>
      <c r="WIT18" s="2"/>
      <c r="WIU18" s="2"/>
      <c r="WIV18" s="2"/>
      <c r="WIW18" s="2"/>
      <c r="WIX18" s="2"/>
      <c r="WIY18" s="2"/>
      <c r="WIZ18" s="2"/>
      <c r="WJA18" s="2"/>
      <c r="WJB18" s="2"/>
      <c r="WJC18" s="2"/>
      <c r="WJD18" s="2"/>
      <c r="WJE18" s="2"/>
      <c r="WJF18" s="2"/>
      <c r="WJG18" s="2"/>
      <c r="WJH18" s="2"/>
      <c r="WJI18" s="2"/>
      <c r="WJJ18" s="2"/>
      <c r="WJK18" s="2"/>
      <c r="WJL18" s="2"/>
      <c r="WJM18" s="2"/>
      <c r="WJN18" s="2"/>
      <c r="WJO18" s="2"/>
      <c r="WJP18" s="2"/>
      <c r="WJQ18" s="2"/>
      <c r="WJR18" s="2"/>
      <c r="WJS18" s="2"/>
      <c r="WJT18" s="2"/>
      <c r="WJU18" s="2"/>
      <c r="WJV18" s="2"/>
      <c r="WJW18" s="2"/>
      <c r="WJX18" s="2"/>
      <c r="WJY18" s="2"/>
      <c r="WJZ18" s="2"/>
      <c r="WKA18" s="2"/>
      <c r="WKB18" s="2"/>
      <c r="WKC18" s="2"/>
      <c r="WKD18" s="2"/>
      <c r="WKE18" s="2"/>
      <c r="WKF18" s="2"/>
      <c r="WKG18" s="2"/>
      <c r="WKH18" s="2"/>
      <c r="WKI18" s="2"/>
      <c r="WKJ18" s="2"/>
      <c r="WKK18" s="2"/>
      <c r="WKL18" s="2"/>
      <c r="WKM18" s="2"/>
      <c r="WKN18" s="2"/>
      <c r="WKO18" s="2"/>
      <c r="WKP18" s="2"/>
      <c r="WKQ18" s="2"/>
      <c r="WKR18" s="2"/>
      <c r="WKS18" s="2"/>
      <c r="WKT18" s="2"/>
      <c r="WKU18" s="2"/>
      <c r="WKV18" s="2"/>
      <c r="WKW18" s="2"/>
      <c r="WKX18" s="2"/>
      <c r="WKY18" s="2"/>
      <c r="WKZ18" s="2"/>
      <c r="WLA18" s="2"/>
      <c r="WLB18" s="2"/>
      <c r="WLC18" s="2"/>
      <c r="WLD18" s="2"/>
      <c r="WLE18" s="2"/>
      <c r="WLF18" s="2"/>
      <c r="WLG18" s="2"/>
      <c r="WLH18" s="2"/>
      <c r="WLI18" s="2"/>
      <c r="WLJ18" s="2"/>
      <c r="WLK18" s="2"/>
      <c r="WLL18" s="2"/>
      <c r="WLM18" s="2"/>
      <c r="WLN18" s="2"/>
      <c r="WLO18" s="2"/>
      <c r="WLP18" s="2"/>
      <c r="WLQ18" s="2"/>
      <c r="WLR18" s="2"/>
      <c r="WLS18" s="2"/>
      <c r="WLT18" s="2"/>
      <c r="WLU18" s="2"/>
      <c r="WLV18" s="2"/>
      <c r="WLW18" s="2"/>
      <c r="WLX18" s="2"/>
      <c r="WLY18" s="2"/>
      <c r="WLZ18" s="2"/>
      <c r="WMA18" s="2"/>
      <c r="WMB18" s="2"/>
      <c r="WMC18" s="2"/>
      <c r="WMD18" s="2"/>
      <c r="WME18" s="2"/>
      <c r="WMF18" s="2"/>
      <c r="WMG18" s="2"/>
      <c r="WMH18" s="2"/>
      <c r="WMI18" s="2"/>
      <c r="WMJ18" s="2"/>
      <c r="WMK18" s="2"/>
      <c r="WML18" s="2"/>
      <c r="WMM18" s="2"/>
      <c r="WMN18" s="2"/>
      <c r="WMO18" s="2"/>
      <c r="WMP18" s="2"/>
      <c r="WMQ18" s="2"/>
      <c r="WMR18" s="2"/>
      <c r="WMS18" s="2"/>
      <c r="WMT18" s="2"/>
      <c r="WMU18" s="2"/>
      <c r="WMV18" s="2"/>
      <c r="WMW18" s="2"/>
      <c r="WMX18" s="2"/>
      <c r="WMY18" s="2"/>
      <c r="WMZ18" s="2"/>
      <c r="WNA18" s="2"/>
      <c r="WNB18" s="2"/>
      <c r="WNC18" s="2"/>
      <c r="WND18" s="2"/>
      <c r="WNE18" s="2"/>
      <c r="WNF18" s="2"/>
      <c r="WNG18" s="2"/>
      <c r="WNH18" s="2"/>
      <c r="WNI18" s="2"/>
      <c r="WNJ18" s="2"/>
      <c r="WNK18" s="2"/>
      <c r="WNL18" s="2"/>
      <c r="WNM18" s="2"/>
      <c r="WNN18" s="2"/>
      <c r="WNO18" s="2"/>
      <c r="WNP18" s="2"/>
      <c r="WNQ18" s="2"/>
      <c r="WNR18" s="2"/>
      <c r="WNS18" s="2"/>
      <c r="WNT18" s="2"/>
      <c r="WNU18" s="2"/>
      <c r="WNV18" s="2"/>
      <c r="WNW18" s="2"/>
      <c r="WNX18" s="2"/>
      <c r="WNY18" s="2"/>
      <c r="WNZ18" s="2"/>
      <c r="WOA18" s="2"/>
      <c r="WOB18" s="2"/>
      <c r="WOC18" s="2"/>
      <c r="WOD18" s="2"/>
      <c r="WOE18" s="2"/>
      <c r="WOF18" s="2"/>
      <c r="WOG18" s="2"/>
      <c r="WOH18" s="2"/>
      <c r="WOI18" s="2"/>
      <c r="WOJ18" s="2"/>
      <c r="WOK18" s="2"/>
      <c r="WOL18" s="2"/>
      <c r="WOM18" s="2"/>
      <c r="WON18" s="2"/>
      <c r="WOO18" s="2"/>
      <c r="WOP18" s="2"/>
      <c r="WOQ18" s="2"/>
      <c r="WOR18" s="2"/>
      <c r="WOS18" s="2"/>
      <c r="WOT18" s="2"/>
      <c r="WOU18" s="2"/>
      <c r="WOV18" s="2"/>
      <c r="WOW18" s="2"/>
      <c r="WOX18" s="2"/>
      <c r="WOY18" s="2"/>
      <c r="WOZ18" s="2"/>
      <c r="WPA18" s="2"/>
      <c r="WPB18" s="2"/>
      <c r="WPC18" s="2"/>
      <c r="WPD18" s="2"/>
      <c r="WPE18" s="2"/>
      <c r="WPF18" s="2"/>
      <c r="WPG18" s="2"/>
      <c r="WPH18" s="2"/>
      <c r="WPI18" s="2"/>
      <c r="WPJ18" s="2"/>
      <c r="WPK18" s="2"/>
      <c r="WPL18" s="2"/>
      <c r="WPM18" s="2"/>
      <c r="WPN18" s="2"/>
      <c r="WPO18" s="2"/>
      <c r="WPP18" s="2"/>
      <c r="WPQ18" s="2"/>
      <c r="WPR18" s="2"/>
      <c r="WPS18" s="2"/>
      <c r="WPT18" s="2"/>
      <c r="WPU18" s="2"/>
      <c r="WPV18" s="2"/>
      <c r="WPW18" s="2"/>
      <c r="WPX18" s="2"/>
      <c r="WPY18" s="2"/>
      <c r="WPZ18" s="2"/>
      <c r="WQA18" s="2"/>
      <c r="WQB18" s="2"/>
      <c r="WQC18" s="2"/>
      <c r="WQD18" s="2"/>
      <c r="WQE18" s="2"/>
      <c r="WQF18" s="2"/>
      <c r="WQG18" s="2"/>
      <c r="WQH18" s="2"/>
      <c r="WQI18" s="2"/>
      <c r="WQJ18" s="2"/>
      <c r="WQK18" s="2"/>
      <c r="WQL18" s="2"/>
      <c r="WQM18" s="2"/>
      <c r="WQN18" s="2"/>
      <c r="WQO18" s="2"/>
      <c r="WQP18" s="2"/>
      <c r="WQQ18" s="2"/>
      <c r="WQR18" s="2"/>
      <c r="WQS18" s="2"/>
      <c r="WQT18" s="2"/>
      <c r="WQU18" s="2"/>
      <c r="WQV18" s="2"/>
      <c r="WQW18" s="2"/>
      <c r="WQX18" s="2"/>
      <c r="WQY18" s="2"/>
      <c r="WQZ18" s="2"/>
      <c r="WRA18" s="2"/>
      <c r="WRB18" s="2"/>
      <c r="WRC18" s="2"/>
      <c r="WRD18" s="2"/>
      <c r="WRE18" s="2"/>
      <c r="WRF18" s="2"/>
      <c r="WRG18" s="2"/>
      <c r="WRH18" s="2"/>
      <c r="WRI18" s="2"/>
      <c r="WRJ18" s="2"/>
      <c r="WRK18" s="2"/>
      <c r="WRL18" s="2"/>
      <c r="WRM18" s="2"/>
      <c r="WRN18" s="2"/>
      <c r="WRO18" s="2"/>
      <c r="WRP18" s="2"/>
      <c r="WRQ18" s="2"/>
      <c r="WRR18" s="2"/>
      <c r="WRS18" s="2"/>
      <c r="WRT18" s="2"/>
      <c r="WRU18" s="2"/>
      <c r="WRV18" s="2"/>
      <c r="WRW18" s="2"/>
      <c r="WRX18" s="2"/>
      <c r="WRY18" s="2"/>
      <c r="WRZ18" s="2"/>
      <c r="WSA18" s="2"/>
      <c r="WSB18" s="2"/>
      <c r="WSC18" s="2"/>
      <c r="WSD18" s="2"/>
      <c r="WSE18" s="2"/>
      <c r="WSF18" s="2"/>
      <c r="WSG18" s="2"/>
      <c r="WSH18" s="2"/>
      <c r="WSI18" s="2"/>
      <c r="WSJ18" s="2"/>
      <c r="WSK18" s="2"/>
      <c r="WSL18" s="2"/>
      <c r="WSM18" s="2"/>
      <c r="WSN18" s="2"/>
      <c r="WSO18" s="2"/>
      <c r="WSP18" s="2"/>
      <c r="WSQ18" s="2"/>
      <c r="WSR18" s="2"/>
      <c r="WSS18" s="2"/>
      <c r="WST18" s="2"/>
      <c r="WSU18" s="2"/>
      <c r="WSV18" s="2"/>
      <c r="WSW18" s="2"/>
      <c r="WSX18" s="2"/>
      <c r="WSY18" s="2"/>
      <c r="WSZ18" s="2"/>
      <c r="WTA18" s="2"/>
      <c r="WTB18" s="2"/>
      <c r="WTC18" s="2"/>
      <c r="WTD18" s="2"/>
      <c r="WTE18" s="2"/>
      <c r="WTF18" s="2"/>
      <c r="WTG18" s="2"/>
      <c r="WTH18" s="2"/>
      <c r="WTI18" s="2"/>
      <c r="WTJ18" s="2"/>
      <c r="WTK18" s="2"/>
      <c r="WTL18" s="2"/>
      <c r="WTM18" s="2"/>
      <c r="WTN18" s="2"/>
      <c r="WTO18" s="2"/>
      <c r="WTP18" s="2"/>
      <c r="WTQ18" s="2"/>
      <c r="WTR18" s="2"/>
      <c r="WTS18" s="2"/>
      <c r="WTT18" s="2"/>
      <c r="WTU18" s="2"/>
      <c r="WTV18" s="2"/>
      <c r="WTW18" s="2"/>
      <c r="WTX18" s="2"/>
      <c r="WTY18" s="2"/>
      <c r="WTZ18" s="2"/>
      <c r="WUA18" s="2"/>
      <c r="WUB18" s="2"/>
      <c r="WUC18" s="2"/>
      <c r="WUD18" s="2"/>
      <c r="WUE18" s="2"/>
      <c r="WUF18" s="2"/>
      <c r="WUG18" s="2"/>
      <c r="WUH18" s="2"/>
      <c r="WUI18" s="2"/>
      <c r="WUJ18" s="2"/>
      <c r="WUK18" s="2"/>
      <c r="WUL18" s="2"/>
      <c r="WUM18" s="2"/>
      <c r="WUN18" s="2"/>
      <c r="WUO18" s="2"/>
      <c r="WUP18" s="2"/>
      <c r="WUQ18" s="2"/>
      <c r="WUR18" s="2"/>
      <c r="WUS18" s="2"/>
      <c r="WUT18" s="2"/>
      <c r="WUU18" s="2"/>
      <c r="WUV18" s="2"/>
      <c r="WUW18" s="2"/>
      <c r="WUX18" s="2"/>
      <c r="WUY18" s="2"/>
      <c r="WUZ18" s="2"/>
      <c r="WVA18" s="2"/>
      <c r="WVB18" s="2"/>
      <c r="WVC18" s="2"/>
      <c r="WVD18" s="2"/>
      <c r="WVE18" s="2"/>
      <c r="WVF18" s="2"/>
      <c r="WVG18" s="2"/>
      <c r="WVH18" s="2"/>
      <c r="WVI18" s="2"/>
      <c r="WVJ18" s="2"/>
      <c r="WVK18" s="2"/>
      <c r="WVL18" s="2"/>
      <c r="WVM18" s="2"/>
      <c r="WVN18" s="2"/>
      <c r="WVO18" s="2"/>
      <c r="WVP18" s="2"/>
      <c r="WVQ18" s="2"/>
      <c r="WVR18" s="2"/>
      <c r="WVS18" s="2"/>
      <c r="WVT18" s="2"/>
      <c r="WVU18" s="2"/>
      <c r="WVV18" s="2"/>
      <c r="WVW18" s="2"/>
      <c r="WVX18" s="2"/>
      <c r="WVY18" s="2"/>
      <c r="WVZ18" s="2"/>
      <c r="WWA18" s="2"/>
      <c r="WWB18" s="2"/>
      <c r="WWC18" s="2"/>
      <c r="WWD18" s="2"/>
      <c r="WWE18" s="2"/>
      <c r="WWF18" s="2"/>
      <c r="WWG18" s="2"/>
      <c r="WWH18" s="2"/>
      <c r="WWI18" s="2"/>
      <c r="WWJ18" s="2"/>
      <c r="WWK18" s="2"/>
      <c r="WWL18" s="2"/>
      <c r="WWM18" s="2"/>
      <c r="WWN18" s="2"/>
      <c r="WWO18" s="2"/>
      <c r="WWP18" s="2"/>
      <c r="WWQ18" s="2"/>
      <c r="WWR18" s="2"/>
      <c r="WWS18" s="2"/>
      <c r="WWT18" s="2"/>
      <c r="WWU18" s="2"/>
      <c r="WWV18" s="2"/>
      <c r="WWW18" s="2"/>
      <c r="WWX18" s="2"/>
      <c r="WWY18" s="2"/>
      <c r="WWZ18" s="2"/>
      <c r="WXA18" s="2"/>
      <c r="WXB18" s="2"/>
      <c r="WXC18" s="2"/>
      <c r="WXD18" s="2"/>
      <c r="WXE18" s="2"/>
      <c r="WXF18" s="2"/>
      <c r="WXG18" s="2"/>
      <c r="WXH18" s="2"/>
      <c r="WXI18" s="2"/>
      <c r="WXJ18" s="2"/>
      <c r="WXK18" s="2"/>
      <c r="WXL18" s="2"/>
      <c r="WXM18" s="2"/>
      <c r="WXN18" s="2"/>
      <c r="WXO18" s="2"/>
      <c r="WXP18" s="2"/>
      <c r="WXQ18" s="2"/>
      <c r="WXR18" s="2"/>
      <c r="WXS18" s="2"/>
      <c r="WXT18" s="2"/>
      <c r="WXU18" s="2"/>
      <c r="WXV18" s="2"/>
      <c r="WXW18" s="2"/>
      <c r="WXX18" s="2"/>
      <c r="WXY18" s="2"/>
      <c r="WXZ18" s="2"/>
      <c r="WYA18" s="2"/>
      <c r="WYB18" s="2"/>
      <c r="WYC18" s="2"/>
      <c r="WYD18" s="2"/>
      <c r="WYE18" s="2"/>
      <c r="WYF18" s="2"/>
      <c r="WYG18" s="2"/>
      <c r="WYH18" s="2"/>
      <c r="WYI18" s="2"/>
      <c r="WYJ18" s="2"/>
      <c r="WYK18" s="2"/>
      <c r="WYL18" s="2"/>
      <c r="WYM18" s="2"/>
      <c r="WYN18" s="2"/>
      <c r="WYO18" s="2"/>
      <c r="WYP18" s="2"/>
      <c r="WYQ18" s="2"/>
      <c r="WYR18" s="2"/>
      <c r="WYS18" s="2"/>
      <c r="WYT18" s="2"/>
      <c r="WYU18" s="2"/>
      <c r="WYV18" s="2"/>
      <c r="WYW18" s="2"/>
      <c r="WYX18" s="2"/>
      <c r="WYY18" s="2"/>
      <c r="WYZ18" s="2"/>
      <c r="WZA18" s="2"/>
      <c r="WZB18" s="2"/>
      <c r="WZC18" s="2"/>
      <c r="WZD18" s="2"/>
      <c r="WZE18" s="2"/>
      <c r="WZF18" s="2"/>
      <c r="WZG18" s="2"/>
      <c r="WZH18" s="2"/>
      <c r="WZI18" s="2"/>
      <c r="WZJ18" s="2"/>
      <c r="WZK18" s="2"/>
      <c r="WZL18" s="2"/>
      <c r="WZM18" s="2"/>
      <c r="WZN18" s="2"/>
      <c r="WZO18" s="2"/>
      <c r="WZP18" s="2"/>
      <c r="WZQ18" s="2"/>
      <c r="WZR18" s="2"/>
      <c r="WZS18" s="2"/>
      <c r="WZT18" s="2"/>
      <c r="WZU18" s="2"/>
      <c r="WZV18" s="2"/>
      <c r="WZW18" s="2"/>
      <c r="WZX18" s="2"/>
      <c r="WZY18" s="2"/>
      <c r="WZZ18" s="2"/>
      <c r="XAA18" s="2"/>
      <c r="XAB18" s="2"/>
      <c r="XAC18" s="2"/>
      <c r="XAD18" s="2"/>
      <c r="XAE18" s="2"/>
      <c r="XAF18" s="2"/>
      <c r="XAG18" s="2"/>
      <c r="XAH18" s="2"/>
      <c r="XAI18" s="2"/>
      <c r="XAJ18" s="2"/>
      <c r="XAK18" s="2"/>
      <c r="XAL18" s="2"/>
      <c r="XAM18" s="2"/>
      <c r="XAN18" s="2"/>
      <c r="XAO18" s="2"/>
      <c r="XAP18" s="2"/>
      <c r="XAQ18" s="2"/>
      <c r="XAR18" s="2"/>
      <c r="XAS18" s="2"/>
      <c r="XAT18" s="2"/>
      <c r="XAU18" s="2"/>
      <c r="XAV18" s="2"/>
      <c r="XAW18" s="2"/>
      <c r="XAX18" s="2"/>
      <c r="XAY18" s="2"/>
      <c r="XAZ18" s="2"/>
      <c r="XBA18" s="2"/>
      <c r="XBB18" s="2"/>
      <c r="XBC18" s="2"/>
      <c r="XBD18" s="2"/>
      <c r="XBE18" s="2"/>
      <c r="XBF18" s="2"/>
      <c r="XBG18" s="2"/>
      <c r="XBH18" s="2"/>
      <c r="XBI18" s="2"/>
      <c r="XBJ18" s="2"/>
      <c r="XBK18" s="2"/>
      <c r="XBL18" s="2"/>
      <c r="XBM18" s="2"/>
      <c r="XBN18" s="2"/>
      <c r="XBO18" s="2"/>
      <c r="XBP18" s="2"/>
      <c r="XBQ18" s="2"/>
      <c r="XBR18" s="2"/>
      <c r="XBS18" s="2"/>
      <c r="XBT18" s="2"/>
      <c r="XBU18" s="2"/>
      <c r="XBV18" s="2"/>
      <c r="XBW18" s="2"/>
      <c r="XBX18" s="2"/>
      <c r="XBY18" s="2"/>
      <c r="XBZ18" s="2"/>
      <c r="XCA18" s="2"/>
      <c r="XCB18" s="2"/>
      <c r="XCC18" s="2"/>
      <c r="XCD18" s="2"/>
      <c r="XCE18" s="2"/>
      <c r="XCF18" s="2"/>
      <c r="XCG18" s="2"/>
      <c r="XCH18" s="2"/>
      <c r="XCI18" s="2"/>
      <c r="XCJ18" s="2"/>
      <c r="XCK18" s="2"/>
      <c r="XCL18" s="2"/>
      <c r="XCM18" s="2"/>
      <c r="XCN18" s="2"/>
      <c r="XCO18" s="2"/>
      <c r="XCP18" s="2"/>
      <c r="XCQ18" s="2"/>
      <c r="XCR18" s="2"/>
      <c r="XCS18" s="2"/>
      <c r="XCT18" s="2"/>
      <c r="XCU18" s="2"/>
      <c r="XCV18" s="2"/>
      <c r="XCW18" s="2"/>
      <c r="XCX18" s="2"/>
      <c r="XCY18" s="2"/>
      <c r="XCZ18" s="2"/>
      <c r="XDA18" s="2"/>
      <c r="XDB18" s="2"/>
      <c r="XDC18" s="2"/>
      <c r="XDD18" s="2"/>
      <c r="XDE18" s="2"/>
      <c r="XDF18" s="2"/>
      <c r="XDG18" s="2"/>
      <c r="XDH18" s="2"/>
      <c r="XDI18" s="2"/>
      <c r="XDJ18" s="2"/>
      <c r="XDK18" s="2"/>
      <c r="XDL18" s="2"/>
      <c r="XDM18" s="2"/>
      <c r="XDN18" s="2"/>
      <c r="XDO18" s="2"/>
      <c r="XDP18" s="2"/>
      <c r="XDQ18" s="2"/>
      <c r="XDR18" s="2"/>
      <c r="XDS18" s="2"/>
      <c r="XDT18" s="2"/>
      <c r="XDU18" s="2"/>
      <c r="XDV18" s="2"/>
      <c r="XDW18" s="2"/>
      <c r="XDX18" s="2"/>
      <c r="XDY18" s="2"/>
      <c r="XDZ18" s="2"/>
      <c r="XEA18" s="2"/>
      <c r="XEB18" s="2"/>
      <c r="XEC18" s="2"/>
      <c r="XED18" s="2"/>
      <c r="XEE18" s="2"/>
      <c r="XEF18" s="2"/>
      <c r="XEG18" s="2"/>
      <c r="XEH18" s="2"/>
      <c r="XEI18" s="2"/>
      <c r="XEJ18" s="2"/>
      <c r="XEK18" s="2"/>
      <c r="XEL18" s="2"/>
      <c r="XEM18" s="2"/>
      <c r="XEN18" s="2"/>
      <c r="XEO18" s="2"/>
      <c r="XEP18" s="2"/>
      <c r="XEQ18" s="2"/>
      <c r="XER18" s="2"/>
      <c r="XES18" s="2"/>
      <c r="XET18" s="2"/>
      <c r="XEU18" s="2"/>
      <c r="XEV18" s="2"/>
      <c r="XEW18" s="2"/>
      <c r="XEX18" s="2"/>
      <c r="XEY18" s="2"/>
      <c r="XEZ18" s="2"/>
      <c r="XFA18" s="2"/>
      <c r="XFB18" s="2"/>
      <c r="XFC18" s="2"/>
      <c r="XFD18" s="2"/>
    </row>
    <row r="19" ht="107" customHeight="1" spans="1:1024 1025:16384">
      <c r="A19" s="26">
        <v>10</v>
      </c>
      <c r="B19" s="207" t="s">
        <v>764</v>
      </c>
      <c r="C19" s="144" t="s">
        <v>765</v>
      </c>
      <c r="D19" s="62" t="s">
        <v>766</v>
      </c>
      <c r="E19" s="172" t="s">
        <v>767</v>
      </c>
      <c r="F19" s="60" t="s">
        <v>768</v>
      </c>
      <c r="G19" s="145">
        <v>220</v>
      </c>
      <c r="H19" s="16">
        <f t="shared" si="0"/>
        <v>198</v>
      </c>
      <c r="I19" s="16">
        <f t="shared" si="1"/>
        <v>154</v>
      </c>
      <c r="J19" s="172" t="s">
        <v>769</v>
      </c>
    </row>
    <row r="20" ht="90" customHeight="1" spans="1:1024 1025:16384">
      <c r="A20" s="26">
        <v>11</v>
      </c>
      <c r="B20" s="207" t="s">
        <v>770</v>
      </c>
      <c r="C20" s="144" t="s">
        <v>771</v>
      </c>
      <c r="D20" s="62" t="s">
        <v>772</v>
      </c>
      <c r="E20" s="62" t="s">
        <v>773</v>
      </c>
      <c r="F20" s="173" t="s">
        <v>16</v>
      </c>
      <c r="G20" s="145" t="s">
        <v>774</v>
      </c>
      <c r="H20" s="145" t="s">
        <v>774</v>
      </c>
      <c r="I20" s="145" t="s">
        <v>774</v>
      </c>
      <c r="J20" s="32"/>
    </row>
    <row r="21" ht="59" customHeight="1" spans="1:1024 1025:16384">
      <c r="A21" s="26">
        <v>12</v>
      </c>
      <c r="B21" s="207" t="s">
        <v>775</v>
      </c>
      <c r="C21" s="144" t="s">
        <v>776</v>
      </c>
      <c r="D21" s="62" t="s">
        <v>777</v>
      </c>
      <c r="E21" s="62" t="s">
        <v>778</v>
      </c>
      <c r="F21" s="173" t="s">
        <v>16</v>
      </c>
      <c r="G21" s="145" t="s">
        <v>774</v>
      </c>
      <c r="H21" s="145" t="s">
        <v>774</v>
      </c>
      <c r="I21" s="145" t="s">
        <v>774</v>
      </c>
      <c r="J21" s="32"/>
    </row>
    <row r="22" ht="72" customHeight="1" spans="1:1024 1025:16384">
      <c r="A22" s="26">
        <v>13</v>
      </c>
      <c r="B22" s="207" t="s">
        <v>779</v>
      </c>
      <c r="C22" s="144" t="s">
        <v>780</v>
      </c>
      <c r="D22" s="62" t="s">
        <v>781</v>
      </c>
      <c r="E22" s="62" t="s">
        <v>782</v>
      </c>
      <c r="F22" s="60" t="s">
        <v>16</v>
      </c>
      <c r="G22" s="145">
        <v>180</v>
      </c>
      <c r="H22" s="16">
        <f t="shared" ref="H22:H26" si="2">ROUND(G22*0.9,0)</f>
        <v>162</v>
      </c>
      <c r="I22" s="16">
        <f t="shared" ref="I22:I26" si="3">ROUND(G22*0.7,0)</f>
        <v>126</v>
      </c>
      <c r="J22" s="32"/>
    </row>
    <row r="23" ht="90" customHeight="1" spans="1:1024 1025:16384">
      <c r="A23" s="26">
        <v>14</v>
      </c>
      <c r="B23" s="136" t="s">
        <v>783</v>
      </c>
      <c r="C23" s="171" t="s">
        <v>784</v>
      </c>
      <c r="D23" s="62" t="s">
        <v>785</v>
      </c>
      <c r="E23" s="62" t="s">
        <v>786</v>
      </c>
      <c r="F23" s="60" t="s">
        <v>16</v>
      </c>
      <c r="G23" s="145">
        <v>700</v>
      </c>
      <c r="H23" s="16">
        <f t="shared" si="2"/>
        <v>630</v>
      </c>
      <c r="I23" s="16">
        <f t="shared" si="3"/>
        <v>490</v>
      </c>
      <c r="J23" s="32"/>
    </row>
    <row r="24" ht="59" customHeight="1" spans="1:1024 1025:16384">
      <c r="A24" s="26"/>
      <c r="B24" s="136" t="s">
        <v>787</v>
      </c>
      <c r="C24" s="171" t="s">
        <v>788</v>
      </c>
      <c r="D24" s="32"/>
      <c r="E24" s="32"/>
      <c r="F24" s="26" t="s">
        <v>16</v>
      </c>
      <c r="G24" s="145">
        <f>500*0.8</f>
        <v>400</v>
      </c>
      <c r="H24" s="16">
        <f t="shared" si="2"/>
        <v>360</v>
      </c>
      <c r="I24" s="16">
        <f t="shared" si="3"/>
        <v>280</v>
      </c>
      <c r="J24" s="32"/>
    </row>
    <row r="25" ht="92" customHeight="1" spans="1:1024 1025:16384">
      <c r="A25" s="26">
        <v>15</v>
      </c>
      <c r="B25" s="136" t="s">
        <v>789</v>
      </c>
      <c r="C25" s="171" t="s">
        <v>790</v>
      </c>
      <c r="D25" s="62" t="s">
        <v>791</v>
      </c>
      <c r="E25" s="62" t="s">
        <v>786</v>
      </c>
      <c r="F25" s="60" t="s">
        <v>16</v>
      </c>
      <c r="G25" s="145">
        <v>830</v>
      </c>
      <c r="H25" s="16">
        <f t="shared" si="2"/>
        <v>747</v>
      </c>
      <c r="I25" s="16">
        <f t="shared" si="3"/>
        <v>581</v>
      </c>
      <c r="J25" s="32"/>
    </row>
    <row r="26" ht="65" customHeight="1" spans="1:1024 1025:16384">
      <c r="A26" s="26"/>
      <c r="B26" s="136" t="s">
        <v>792</v>
      </c>
      <c r="C26" s="171" t="s">
        <v>793</v>
      </c>
      <c r="D26" s="32"/>
      <c r="E26" s="32"/>
      <c r="F26" s="26" t="s">
        <v>16</v>
      </c>
      <c r="G26" s="145">
        <f>500*0.8</f>
        <v>400</v>
      </c>
      <c r="H26" s="16">
        <f t="shared" si="2"/>
        <v>360</v>
      </c>
      <c r="I26" s="16">
        <f t="shared" si="3"/>
        <v>280</v>
      </c>
      <c r="J26" s="32"/>
    </row>
    <row r="27" ht="97.05" customHeight="1" spans="1:1024 1025:16384">
      <c r="A27" s="26">
        <v>16</v>
      </c>
      <c r="B27" s="136" t="s">
        <v>794</v>
      </c>
      <c r="C27" s="171" t="s">
        <v>795</v>
      </c>
      <c r="D27" s="62" t="s">
        <v>796</v>
      </c>
      <c r="E27" s="62" t="s">
        <v>797</v>
      </c>
      <c r="F27" s="60" t="s">
        <v>719</v>
      </c>
      <c r="G27" s="145" t="s">
        <v>774</v>
      </c>
      <c r="H27" s="145" t="s">
        <v>774</v>
      </c>
      <c r="I27" s="145" t="s">
        <v>774</v>
      </c>
      <c r="J27" s="32"/>
    </row>
    <row r="28" ht="61" customHeight="1" spans="1:1024 1025:16384">
      <c r="A28" s="26">
        <v>17</v>
      </c>
      <c r="B28" s="136" t="s">
        <v>798</v>
      </c>
      <c r="C28" s="171" t="s">
        <v>799</v>
      </c>
      <c r="D28" s="62" t="s">
        <v>800</v>
      </c>
      <c r="E28" s="62" t="s">
        <v>801</v>
      </c>
      <c r="F28" s="60" t="s">
        <v>719</v>
      </c>
      <c r="G28" s="145" t="s">
        <v>774</v>
      </c>
      <c r="H28" s="145" t="s">
        <v>774</v>
      </c>
      <c r="I28" s="145" t="s">
        <v>774</v>
      </c>
      <c r="J28" s="32"/>
    </row>
    <row r="29" ht="69" customHeight="1" spans="1:1024 1025:16384">
      <c r="A29" s="26">
        <v>18</v>
      </c>
      <c r="B29" s="136" t="s">
        <v>802</v>
      </c>
      <c r="C29" s="171" t="s">
        <v>803</v>
      </c>
      <c r="D29" s="62" t="s">
        <v>804</v>
      </c>
      <c r="E29" s="62" t="s">
        <v>805</v>
      </c>
      <c r="F29" s="60" t="s">
        <v>719</v>
      </c>
      <c r="G29" s="145" t="s">
        <v>774</v>
      </c>
      <c r="H29" s="145" t="s">
        <v>774</v>
      </c>
      <c r="I29" s="145" t="s">
        <v>774</v>
      </c>
      <c r="J29" s="32"/>
    </row>
    <row r="30" ht="57" customHeight="1" spans="1:1024 1025:16384">
      <c r="A30" s="26"/>
      <c r="B30" s="136" t="s">
        <v>806</v>
      </c>
      <c r="C30" s="171" t="s">
        <v>807</v>
      </c>
      <c r="D30" s="32"/>
      <c r="E30" s="32"/>
      <c r="F30" s="26" t="s">
        <v>16</v>
      </c>
      <c r="G30" s="145" t="s">
        <v>774</v>
      </c>
      <c r="H30" s="145" t="s">
        <v>774</v>
      </c>
      <c r="I30" s="145" t="s">
        <v>774</v>
      </c>
      <c r="J30" s="32"/>
    </row>
    <row r="31" ht="69" customHeight="1" spans="1:1024 1025:16384">
      <c r="A31" s="26">
        <v>19</v>
      </c>
      <c r="B31" s="136" t="s">
        <v>808</v>
      </c>
      <c r="C31" s="171" t="s">
        <v>809</v>
      </c>
      <c r="D31" s="62" t="s">
        <v>810</v>
      </c>
      <c r="E31" s="62" t="s">
        <v>811</v>
      </c>
      <c r="F31" s="60" t="s">
        <v>16</v>
      </c>
      <c r="G31" s="145">
        <v>400</v>
      </c>
      <c r="H31" s="16">
        <f t="shared" ref="H31:H42" si="4">ROUND(G31*0.9,0)</f>
        <v>360</v>
      </c>
      <c r="I31" s="16">
        <f t="shared" ref="I31:I42" si="5">ROUND(G31*0.7,0)</f>
        <v>280</v>
      </c>
      <c r="J31" s="32"/>
    </row>
    <row r="32" ht="44" customHeight="1" spans="1:1024 1025:16384">
      <c r="A32" s="26"/>
      <c r="B32" s="136" t="s">
        <v>812</v>
      </c>
      <c r="C32" s="171" t="s">
        <v>813</v>
      </c>
      <c r="D32" s="32"/>
      <c r="E32" s="32"/>
      <c r="F32" s="26" t="s">
        <v>16</v>
      </c>
      <c r="G32" s="145">
        <f>120*0.8</f>
        <v>96</v>
      </c>
      <c r="H32" s="16">
        <f t="shared" si="4"/>
        <v>86</v>
      </c>
      <c r="I32" s="16">
        <f t="shared" si="5"/>
        <v>67</v>
      </c>
      <c r="J32" s="32"/>
    </row>
    <row r="33" ht="76" customHeight="1" spans="1:10">
      <c r="A33" s="26">
        <v>20</v>
      </c>
      <c r="B33" s="136" t="s">
        <v>814</v>
      </c>
      <c r="C33" s="171" t="s">
        <v>815</v>
      </c>
      <c r="D33" s="62" t="s">
        <v>816</v>
      </c>
      <c r="E33" s="62" t="s">
        <v>817</v>
      </c>
      <c r="F33" s="60" t="s">
        <v>16</v>
      </c>
      <c r="G33" s="145">
        <v>210</v>
      </c>
      <c r="H33" s="16">
        <f t="shared" si="4"/>
        <v>189</v>
      </c>
      <c r="I33" s="16">
        <f t="shared" si="5"/>
        <v>147</v>
      </c>
      <c r="J33" s="32"/>
    </row>
    <row r="34" ht="57" customHeight="1" spans="1:10">
      <c r="A34" s="26">
        <v>21</v>
      </c>
      <c r="B34" s="136" t="s">
        <v>818</v>
      </c>
      <c r="C34" s="171" t="s">
        <v>819</v>
      </c>
      <c r="D34" s="62" t="s">
        <v>820</v>
      </c>
      <c r="E34" s="62" t="s">
        <v>821</v>
      </c>
      <c r="F34" s="60" t="s">
        <v>719</v>
      </c>
      <c r="G34" s="145">
        <v>340</v>
      </c>
      <c r="H34" s="16">
        <f t="shared" si="4"/>
        <v>306</v>
      </c>
      <c r="I34" s="16">
        <f t="shared" si="5"/>
        <v>238</v>
      </c>
      <c r="J34" s="32"/>
    </row>
    <row r="35" ht="36" customHeight="1" spans="1:10">
      <c r="A35" s="26"/>
      <c r="B35" s="136" t="s">
        <v>822</v>
      </c>
      <c r="C35" s="171" t="s">
        <v>823</v>
      </c>
      <c r="D35" s="32"/>
      <c r="E35" s="32"/>
      <c r="F35" s="60" t="s">
        <v>719</v>
      </c>
      <c r="G35" s="145">
        <f>120*0.8</f>
        <v>96</v>
      </c>
      <c r="H35" s="16">
        <f t="shared" si="4"/>
        <v>86</v>
      </c>
      <c r="I35" s="16">
        <f t="shared" si="5"/>
        <v>67</v>
      </c>
      <c r="J35" s="32"/>
    </row>
    <row r="36" ht="36" customHeight="1" spans="1:10">
      <c r="A36" s="26"/>
      <c r="B36" s="136" t="s">
        <v>824</v>
      </c>
      <c r="C36" s="171" t="s">
        <v>825</v>
      </c>
      <c r="D36" s="32"/>
      <c r="E36" s="32"/>
      <c r="F36" s="60" t="s">
        <v>719</v>
      </c>
      <c r="G36" s="145">
        <f>G34</f>
        <v>340</v>
      </c>
      <c r="H36" s="16">
        <f t="shared" si="4"/>
        <v>306</v>
      </c>
      <c r="I36" s="16">
        <f t="shared" si="5"/>
        <v>238</v>
      </c>
      <c r="J36" s="32"/>
    </row>
    <row r="37" ht="51" customHeight="1" spans="1:10">
      <c r="A37" s="26">
        <v>22</v>
      </c>
      <c r="B37" s="136" t="s">
        <v>826</v>
      </c>
      <c r="C37" s="171" t="s">
        <v>827</v>
      </c>
      <c r="D37" s="62" t="s">
        <v>828</v>
      </c>
      <c r="E37" s="62" t="s">
        <v>829</v>
      </c>
      <c r="F37" s="60" t="s">
        <v>719</v>
      </c>
      <c r="G37" s="145">
        <v>450</v>
      </c>
      <c r="H37" s="16">
        <f t="shared" si="4"/>
        <v>405</v>
      </c>
      <c r="I37" s="16">
        <f t="shared" si="5"/>
        <v>315</v>
      </c>
      <c r="J37" s="32"/>
    </row>
    <row r="38" ht="52" customHeight="1" spans="1:10">
      <c r="A38" s="26">
        <v>23</v>
      </c>
      <c r="B38" s="136" t="s">
        <v>830</v>
      </c>
      <c r="C38" s="171" t="s">
        <v>831</v>
      </c>
      <c r="D38" s="62" t="s">
        <v>832</v>
      </c>
      <c r="E38" s="62" t="s">
        <v>833</v>
      </c>
      <c r="F38" s="60" t="s">
        <v>719</v>
      </c>
      <c r="G38" s="145">
        <v>780</v>
      </c>
      <c r="H38" s="16">
        <f t="shared" si="4"/>
        <v>702</v>
      </c>
      <c r="I38" s="16">
        <f t="shared" si="5"/>
        <v>546</v>
      </c>
      <c r="J38" s="32"/>
    </row>
    <row r="39" ht="58" customHeight="1" spans="1:10">
      <c r="A39" s="26">
        <v>24</v>
      </c>
      <c r="B39" s="136" t="s">
        <v>834</v>
      </c>
      <c r="C39" s="171" t="s">
        <v>835</v>
      </c>
      <c r="D39" s="62" t="s">
        <v>836</v>
      </c>
      <c r="E39" s="62" t="s">
        <v>837</v>
      </c>
      <c r="F39" s="60" t="s">
        <v>719</v>
      </c>
      <c r="G39" s="145">
        <v>100</v>
      </c>
      <c r="H39" s="16">
        <f t="shared" si="4"/>
        <v>90</v>
      </c>
      <c r="I39" s="16">
        <f t="shared" si="5"/>
        <v>70</v>
      </c>
      <c r="J39" s="32"/>
    </row>
    <row r="40" ht="85" customHeight="1" spans="1:10">
      <c r="A40" s="26">
        <v>25</v>
      </c>
      <c r="B40" s="136" t="s">
        <v>838</v>
      </c>
      <c r="C40" s="171" t="s">
        <v>839</v>
      </c>
      <c r="D40" s="62" t="s">
        <v>840</v>
      </c>
      <c r="E40" s="62" t="s">
        <v>841</v>
      </c>
      <c r="F40" s="60" t="s">
        <v>16</v>
      </c>
      <c r="G40" s="145">
        <v>560</v>
      </c>
      <c r="H40" s="16">
        <f t="shared" si="4"/>
        <v>504</v>
      </c>
      <c r="I40" s="16">
        <f t="shared" si="5"/>
        <v>392</v>
      </c>
      <c r="J40" s="32"/>
    </row>
    <row r="41" ht="56" customHeight="1" spans="1:10">
      <c r="A41" s="26"/>
      <c r="B41" s="136" t="s">
        <v>842</v>
      </c>
      <c r="C41" s="171" t="s">
        <v>843</v>
      </c>
      <c r="D41" s="32"/>
      <c r="E41" s="32"/>
      <c r="F41" s="26" t="s">
        <v>16</v>
      </c>
      <c r="G41" s="145">
        <f>650*0.8</f>
        <v>520</v>
      </c>
      <c r="H41" s="16">
        <f t="shared" si="4"/>
        <v>468</v>
      </c>
      <c r="I41" s="16">
        <f t="shared" si="5"/>
        <v>364</v>
      </c>
      <c r="J41" s="32"/>
    </row>
    <row r="42" ht="49" customHeight="1" spans="1:10">
      <c r="A42" s="26"/>
      <c r="B42" s="136" t="s">
        <v>844</v>
      </c>
      <c r="C42" s="171" t="s">
        <v>845</v>
      </c>
      <c r="D42" s="32"/>
      <c r="E42" s="32"/>
      <c r="F42" s="26" t="s">
        <v>16</v>
      </c>
      <c r="G42" s="145">
        <f>260*0.8</f>
        <v>208</v>
      </c>
      <c r="H42" s="16">
        <f t="shared" si="4"/>
        <v>187</v>
      </c>
      <c r="I42" s="16">
        <f t="shared" si="5"/>
        <v>146</v>
      </c>
      <c r="J42" s="32"/>
    </row>
    <row r="43" ht="65" customHeight="1" spans="1:10">
      <c r="A43" s="26">
        <v>26</v>
      </c>
      <c r="B43" s="206" t="s">
        <v>846</v>
      </c>
      <c r="C43" s="171" t="s">
        <v>847</v>
      </c>
      <c r="D43" s="62" t="s">
        <v>848</v>
      </c>
      <c r="E43" s="62" t="s">
        <v>849</v>
      </c>
      <c r="F43" s="60" t="s">
        <v>719</v>
      </c>
      <c r="G43" s="145" t="s">
        <v>774</v>
      </c>
      <c r="H43" s="145" t="s">
        <v>774</v>
      </c>
      <c r="I43" s="145" t="s">
        <v>774</v>
      </c>
      <c r="J43" s="32"/>
    </row>
    <row r="44" ht="73" customHeight="1" spans="1:10">
      <c r="A44" s="26">
        <v>27</v>
      </c>
      <c r="B44" s="207" t="s">
        <v>850</v>
      </c>
      <c r="C44" s="144" t="s">
        <v>851</v>
      </c>
      <c r="D44" s="62" t="s">
        <v>852</v>
      </c>
      <c r="E44" s="62" t="s">
        <v>853</v>
      </c>
      <c r="F44" s="60" t="s">
        <v>719</v>
      </c>
      <c r="G44" s="145" t="s">
        <v>774</v>
      </c>
      <c r="H44" s="145" t="s">
        <v>774</v>
      </c>
      <c r="I44" s="145" t="s">
        <v>774</v>
      </c>
      <c r="J44" s="32"/>
    </row>
    <row r="45" ht="37" customHeight="1" spans="1:10">
      <c r="A45" s="26"/>
      <c r="B45" s="207" t="s">
        <v>854</v>
      </c>
      <c r="C45" s="144" t="s">
        <v>855</v>
      </c>
      <c r="D45" s="32"/>
      <c r="E45" s="32"/>
      <c r="F45" s="60" t="s">
        <v>16</v>
      </c>
      <c r="G45" s="145" t="s">
        <v>774</v>
      </c>
      <c r="H45" s="145" t="s">
        <v>774</v>
      </c>
      <c r="I45" s="145" t="s">
        <v>774</v>
      </c>
      <c r="J45" s="32"/>
    </row>
    <row r="46" ht="61" customHeight="1" spans="1:10">
      <c r="A46" s="26">
        <v>28</v>
      </c>
      <c r="B46" s="136" t="s">
        <v>856</v>
      </c>
      <c r="C46" s="171" t="s">
        <v>857</v>
      </c>
      <c r="D46" s="62" t="s">
        <v>858</v>
      </c>
      <c r="E46" s="62" t="s">
        <v>859</v>
      </c>
      <c r="F46" s="60" t="s">
        <v>719</v>
      </c>
      <c r="G46" s="145">
        <v>230</v>
      </c>
      <c r="H46" s="16">
        <f t="shared" ref="H46:H48" si="6">ROUND(G46*0.9,0)</f>
        <v>207</v>
      </c>
      <c r="I46" s="16">
        <f t="shared" ref="I46:I48" si="7">ROUND(G46*0.7,0)</f>
        <v>161</v>
      </c>
      <c r="J46" s="172" t="s">
        <v>860</v>
      </c>
    </row>
    <row r="47" ht="60" customHeight="1" spans="1:10">
      <c r="A47" s="26">
        <v>29</v>
      </c>
      <c r="B47" s="136" t="s">
        <v>861</v>
      </c>
      <c r="C47" s="171" t="s">
        <v>862</v>
      </c>
      <c r="D47" s="62" t="s">
        <v>863</v>
      </c>
      <c r="E47" s="62" t="s">
        <v>864</v>
      </c>
      <c r="F47" s="60" t="s">
        <v>719</v>
      </c>
      <c r="G47" s="145">
        <v>290</v>
      </c>
      <c r="H47" s="16">
        <f t="shared" si="6"/>
        <v>261</v>
      </c>
      <c r="I47" s="16">
        <f t="shared" si="7"/>
        <v>203</v>
      </c>
      <c r="J47" s="172" t="s">
        <v>865</v>
      </c>
    </row>
    <row r="48" ht="75" customHeight="1" spans="1:10">
      <c r="A48" s="26">
        <v>30</v>
      </c>
      <c r="B48" s="136" t="s">
        <v>866</v>
      </c>
      <c r="C48" s="171" t="s">
        <v>867</v>
      </c>
      <c r="D48" s="62" t="s">
        <v>868</v>
      </c>
      <c r="E48" s="62" t="s">
        <v>869</v>
      </c>
      <c r="F48" s="60" t="s">
        <v>719</v>
      </c>
      <c r="G48" s="145">
        <v>610</v>
      </c>
      <c r="H48" s="16">
        <f t="shared" si="6"/>
        <v>549</v>
      </c>
      <c r="I48" s="16">
        <f t="shared" si="7"/>
        <v>427</v>
      </c>
      <c r="J48" s="32"/>
    </row>
    <row r="49" s="165" customFormat="1" ht="255" customHeight="1" spans="1:10">
      <c r="A49" s="175" t="s">
        <v>870</v>
      </c>
      <c r="B49" s="176"/>
      <c r="C49" s="175"/>
      <c r="D49" s="175"/>
      <c r="E49" s="175"/>
      <c r="F49" s="175"/>
      <c r="G49" s="177"/>
      <c r="H49" s="178"/>
      <c r="I49" s="178"/>
      <c r="J49" s="175"/>
    </row>
  </sheetData>
  <mergeCells count="14">
    <mergeCell ref="A1:J1"/>
    <mergeCell ref="A2:J2"/>
    <mergeCell ref="A49:J49"/>
    <mergeCell ref="A9:A11"/>
    <mergeCell ref="A12:A14"/>
    <mergeCell ref="A15:A16"/>
    <mergeCell ref="A17:A18"/>
    <mergeCell ref="A23:A24"/>
    <mergeCell ref="A25:A26"/>
    <mergeCell ref="A29:A30"/>
    <mergeCell ref="A31:A32"/>
    <mergeCell ref="A34:A36"/>
    <mergeCell ref="A40:A42"/>
    <mergeCell ref="A44:A45"/>
  </mergeCells>
  <pageMargins left="0.751388888888889" right="0.751388888888889" top="0.66875" bottom="0.590277777777778" header="0.5" footer="0.5"/>
  <pageSetup paperSize="9" scale="50"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3"/>
  <sheetViews>
    <sheetView zoomScale="85" zoomScaleNormal="85" topLeftCell="A50" workbookViewId="0">
      <selection activeCell="C9" sqref="C9"/>
    </sheetView>
  </sheetViews>
  <sheetFormatPr defaultColWidth="8.725" defaultRowHeight="13.5" outlineLevelCol="7"/>
  <cols>
    <col min="1" max="1" width="7.475" style="2" customWidth="1"/>
    <col min="2" max="2" width="17.725" style="3" customWidth="1"/>
    <col min="3" max="3" width="42.8" style="142" customWidth="1"/>
    <col min="4" max="4" width="19.8" style="2" customWidth="1"/>
    <col min="5" max="5" width="30.2" style="2" customWidth="1"/>
    <col min="6" max="6" width="11.5833333333333" style="2" customWidth="1"/>
    <col min="7" max="7" width="14.0916666666667" style="3" customWidth="1"/>
    <col min="8" max="8" width="20.8583333333333" style="2" customWidth="1"/>
    <col min="9" max="9" width="8.725" style="2"/>
    <col min="10" max="10" width="16.4666666666667" style="2" customWidth="1"/>
    <col min="11" max="16380" width="8.725" style="2"/>
  </cols>
  <sheetData>
    <row r="1" ht="26" customHeight="1" spans="1:8">
      <c r="A1" s="158" t="s">
        <v>871</v>
      </c>
      <c r="B1" s="159"/>
      <c r="C1" s="140"/>
      <c r="D1" s="158"/>
      <c r="E1" s="158"/>
      <c r="F1" s="158"/>
      <c r="G1" s="6"/>
      <c r="H1" s="158"/>
    </row>
    <row r="2" ht="31.05" customHeight="1" spans="1:8">
      <c r="A2" s="143" t="s">
        <v>872</v>
      </c>
      <c r="B2" s="143"/>
      <c r="C2" s="143"/>
      <c r="D2" s="143"/>
      <c r="E2" s="143"/>
      <c r="F2" s="143"/>
      <c r="G2" s="160"/>
      <c r="H2" s="143"/>
    </row>
    <row r="3" ht="35" customHeight="1" spans="1:8">
      <c r="A3" s="12" t="s">
        <v>2</v>
      </c>
      <c r="B3" s="59" t="s">
        <v>3</v>
      </c>
      <c r="C3" s="9" t="s">
        <v>4</v>
      </c>
      <c r="D3" s="12" t="s">
        <v>5</v>
      </c>
      <c r="E3" s="12" t="s">
        <v>6</v>
      </c>
      <c r="F3" s="12" t="s">
        <v>7</v>
      </c>
      <c r="G3" s="106" t="s">
        <v>873</v>
      </c>
      <c r="H3" s="12" t="s">
        <v>11</v>
      </c>
    </row>
    <row r="4" ht="82.05" customHeight="1" spans="1:8">
      <c r="A4" s="23">
        <v>1</v>
      </c>
      <c r="B4" s="208" t="s">
        <v>874</v>
      </c>
      <c r="C4" s="33" t="s">
        <v>875</v>
      </c>
      <c r="D4" s="33" t="s">
        <v>876</v>
      </c>
      <c r="E4" s="91" t="s">
        <v>877</v>
      </c>
      <c r="F4" s="34" t="s">
        <v>194</v>
      </c>
      <c r="G4" s="16">
        <v>16</v>
      </c>
      <c r="H4" s="91"/>
    </row>
    <row r="5" ht="120" customHeight="1" spans="1:8">
      <c r="A5" s="52">
        <v>2</v>
      </c>
      <c r="B5" s="208" t="s">
        <v>878</v>
      </c>
      <c r="C5" s="33" t="s">
        <v>879</v>
      </c>
      <c r="D5" s="33" t="s">
        <v>880</v>
      </c>
      <c r="E5" s="91" t="s">
        <v>881</v>
      </c>
      <c r="F5" s="34" t="s">
        <v>49</v>
      </c>
      <c r="G5" s="16">
        <v>32</v>
      </c>
      <c r="H5" s="91"/>
    </row>
    <row r="6" ht="24" customHeight="1" spans="1:8">
      <c r="A6" s="53"/>
      <c r="B6" s="208" t="s">
        <v>882</v>
      </c>
      <c r="C6" s="144" t="s">
        <v>883</v>
      </c>
      <c r="D6" s="33"/>
      <c r="E6" s="91"/>
      <c r="F6" s="34" t="s">
        <v>16</v>
      </c>
      <c r="G6" s="16">
        <f>30*0.8</f>
        <v>24</v>
      </c>
      <c r="H6" s="91"/>
    </row>
    <row r="7" ht="24" customHeight="1" spans="1:8">
      <c r="A7" s="53"/>
      <c r="B7" s="208" t="s">
        <v>884</v>
      </c>
      <c r="C7" s="144" t="s">
        <v>885</v>
      </c>
      <c r="D7" s="33"/>
      <c r="E7" s="91"/>
      <c r="F7" s="34" t="s">
        <v>49</v>
      </c>
      <c r="G7" s="16">
        <f>20*0.8</f>
        <v>16</v>
      </c>
      <c r="H7" s="32"/>
    </row>
    <row r="8" ht="24" customHeight="1" spans="1:8">
      <c r="A8" s="53"/>
      <c r="B8" s="208" t="s">
        <v>886</v>
      </c>
      <c r="C8" s="144" t="s">
        <v>887</v>
      </c>
      <c r="D8" s="33"/>
      <c r="E8" s="91"/>
      <c r="F8" s="34" t="s">
        <v>49</v>
      </c>
      <c r="G8" s="16">
        <f>30*0.8</f>
        <v>24</v>
      </c>
      <c r="H8" s="91"/>
    </row>
    <row r="9" ht="24" customHeight="1" spans="1:8">
      <c r="A9" s="53"/>
      <c r="B9" s="208" t="s">
        <v>888</v>
      </c>
      <c r="C9" s="144" t="s">
        <v>889</v>
      </c>
      <c r="D9" s="33"/>
      <c r="E9" s="91"/>
      <c r="F9" s="34" t="s">
        <v>16</v>
      </c>
      <c r="G9" s="16">
        <f>20*0.8</f>
        <v>16</v>
      </c>
      <c r="H9" s="91"/>
    </row>
    <row r="10" ht="24" customHeight="1" spans="1:8">
      <c r="A10" s="92"/>
      <c r="B10" s="208" t="s">
        <v>890</v>
      </c>
      <c r="C10" s="144" t="s">
        <v>891</v>
      </c>
      <c r="D10" s="33"/>
      <c r="E10" s="91"/>
      <c r="F10" s="34" t="s">
        <v>49</v>
      </c>
      <c r="G10" s="16">
        <f>G5</f>
        <v>32</v>
      </c>
      <c r="H10" s="91"/>
    </row>
    <row r="11" ht="114" customHeight="1" spans="1:8">
      <c r="A11" s="52">
        <v>3</v>
      </c>
      <c r="B11" s="208" t="s">
        <v>892</v>
      </c>
      <c r="C11" s="33" t="s">
        <v>893</v>
      </c>
      <c r="D11" s="33" t="s">
        <v>894</v>
      </c>
      <c r="E11" s="33" t="s">
        <v>895</v>
      </c>
      <c r="F11" s="34" t="s">
        <v>16</v>
      </c>
      <c r="G11" s="16">
        <v>48</v>
      </c>
      <c r="H11" s="33" t="s">
        <v>896</v>
      </c>
    </row>
    <row r="12" ht="39" customHeight="1" spans="1:8">
      <c r="A12" s="53"/>
      <c r="B12" s="209" t="s">
        <v>897</v>
      </c>
      <c r="C12" s="33" t="s">
        <v>898</v>
      </c>
      <c r="D12" s="33"/>
      <c r="E12" s="33"/>
      <c r="F12" s="34" t="s">
        <v>16</v>
      </c>
      <c r="G12" s="16">
        <f>30*0.8</f>
        <v>24</v>
      </c>
      <c r="H12" s="33"/>
    </row>
    <row r="13" ht="44" customHeight="1" spans="1:8">
      <c r="A13" s="92"/>
      <c r="B13" s="209" t="s">
        <v>899</v>
      </c>
      <c r="C13" s="33" t="s">
        <v>900</v>
      </c>
      <c r="D13" s="33"/>
      <c r="E13" s="33"/>
      <c r="F13" s="34" t="s">
        <v>16</v>
      </c>
      <c r="G13" s="16">
        <f>G11</f>
        <v>48</v>
      </c>
      <c r="H13" s="33"/>
    </row>
    <row r="14" ht="101" customHeight="1" spans="1:8">
      <c r="A14" s="52">
        <v>4</v>
      </c>
      <c r="B14" s="208" t="s">
        <v>901</v>
      </c>
      <c r="C14" s="33" t="s">
        <v>902</v>
      </c>
      <c r="D14" s="33" t="s">
        <v>903</v>
      </c>
      <c r="E14" s="33" t="s">
        <v>904</v>
      </c>
      <c r="F14" s="34" t="s">
        <v>16</v>
      </c>
      <c r="G14" s="16">
        <v>88</v>
      </c>
      <c r="H14" s="33" t="s">
        <v>905</v>
      </c>
    </row>
    <row r="15" ht="35" customHeight="1" spans="1:8">
      <c r="A15" s="53"/>
      <c r="B15" s="208" t="s">
        <v>906</v>
      </c>
      <c r="C15" s="144" t="s">
        <v>907</v>
      </c>
      <c r="D15" s="33"/>
      <c r="E15" s="33"/>
      <c r="F15" s="34" t="s">
        <v>16</v>
      </c>
      <c r="G15" s="16">
        <f>30*0.8</f>
        <v>24</v>
      </c>
      <c r="H15" s="33"/>
    </row>
    <row r="16" ht="39" customHeight="1" spans="1:8">
      <c r="A16" s="53"/>
      <c r="B16" s="208" t="s">
        <v>908</v>
      </c>
      <c r="C16" s="144" t="s">
        <v>909</v>
      </c>
      <c r="D16" s="33"/>
      <c r="E16" s="33"/>
      <c r="F16" s="34" t="s">
        <v>16</v>
      </c>
      <c r="G16" s="16">
        <f>50*0.8</f>
        <v>40</v>
      </c>
      <c r="H16" s="33"/>
    </row>
    <row r="17" ht="44" customHeight="1" spans="1:8">
      <c r="A17" s="53"/>
      <c r="B17" s="208" t="s">
        <v>910</v>
      </c>
      <c r="C17" s="144" t="s">
        <v>911</v>
      </c>
      <c r="D17" s="33"/>
      <c r="E17" s="33"/>
      <c r="F17" s="34" t="s">
        <v>16</v>
      </c>
      <c r="G17" s="16">
        <f>G14</f>
        <v>88</v>
      </c>
      <c r="H17" s="33"/>
    </row>
    <row r="18" ht="40" customHeight="1" spans="1:8">
      <c r="A18" s="92"/>
      <c r="B18" s="208" t="s">
        <v>912</v>
      </c>
      <c r="C18" s="144" t="s">
        <v>913</v>
      </c>
      <c r="D18" s="33"/>
      <c r="E18" s="33"/>
      <c r="F18" s="34" t="s">
        <v>16</v>
      </c>
      <c r="G18" s="16">
        <f>G14</f>
        <v>88</v>
      </c>
      <c r="H18" s="33"/>
    </row>
    <row r="19" ht="95" customHeight="1" spans="1:8">
      <c r="A19" s="52">
        <v>5</v>
      </c>
      <c r="B19" s="208" t="s">
        <v>914</v>
      </c>
      <c r="C19" s="33" t="s">
        <v>915</v>
      </c>
      <c r="D19" s="33" t="s">
        <v>916</v>
      </c>
      <c r="E19" s="33" t="s">
        <v>881</v>
      </c>
      <c r="F19" s="34" t="s">
        <v>49</v>
      </c>
      <c r="G19" s="16">
        <v>105</v>
      </c>
      <c r="H19" s="161"/>
    </row>
    <row r="20" ht="38" customHeight="1" spans="1:8">
      <c r="A20" s="53"/>
      <c r="B20" s="208" t="s">
        <v>917</v>
      </c>
      <c r="C20" s="144" t="s">
        <v>918</v>
      </c>
      <c r="D20" s="33"/>
      <c r="E20" s="33"/>
      <c r="F20" s="34" t="s">
        <v>16</v>
      </c>
      <c r="G20" s="16">
        <f>30*0.8</f>
        <v>24</v>
      </c>
      <c r="H20" s="161"/>
    </row>
    <row r="21" ht="38" customHeight="1" spans="1:8">
      <c r="A21" s="53"/>
      <c r="B21" s="208" t="s">
        <v>919</v>
      </c>
      <c r="C21" s="144" t="s">
        <v>920</v>
      </c>
      <c r="D21" s="33"/>
      <c r="E21" s="33"/>
      <c r="F21" s="34" t="s">
        <v>49</v>
      </c>
      <c r="G21" s="16">
        <f>20*0.8</f>
        <v>16</v>
      </c>
      <c r="H21" s="161"/>
    </row>
    <row r="22" ht="38" customHeight="1" spans="1:8">
      <c r="A22" s="53"/>
      <c r="B22" s="208" t="s">
        <v>921</v>
      </c>
      <c r="C22" s="144" t="s">
        <v>922</v>
      </c>
      <c r="D22" s="33"/>
      <c r="E22" s="33"/>
      <c r="F22" s="34" t="s">
        <v>49</v>
      </c>
      <c r="G22" s="16">
        <f>30*0.8</f>
        <v>24</v>
      </c>
      <c r="H22" s="161"/>
    </row>
    <row r="23" ht="38" customHeight="1" spans="1:8">
      <c r="A23" s="53"/>
      <c r="B23" s="208" t="s">
        <v>923</v>
      </c>
      <c r="C23" s="144" t="s">
        <v>924</v>
      </c>
      <c r="D23" s="33"/>
      <c r="E23" s="33"/>
      <c r="F23" s="34" t="s">
        <v>16</v>
      </c>
      <c r="G23" s="16">
        <f>65*0.8</f>
        <v>52</v>
      </c>
      <c r="H23" s="161"/>
    </row>
    <row r="24" ht="45" customHeight="1" spans="1:8">
      <c r="A24" s="92"/>
      <c r="B24" s="208" t="s">
        <v>925</v>
      </c>
      <c r="C24" s="144" t="s">
        <v>926</v>
      </c>
      <c r="D24" s="33"/>
      <c r="E24" s="33"/>
      <c r="F24" s="34" t="s">
        <v>49</v>
      </c>
      <c r="G24" s="16">
        <f>G19</f>
        <v>105</v>
      </c>
      <c r="H24" s="161"/>
    </row>
    <row r="25" ht="130" customHeight="1" spans="1:8">
      <c r="A25" s="52">
        <v>6</v>
      </c>
      <c r="B25" s="208" t="s">
        <v>927</v>
      </c>
      <c r="C25" s="33" t="s">
        <v>928</v>
      </c>
      <c r="D25" s="33" t="s">
        <v>929</v>
      </c>
      <c r="E25" s="33" t="s">
        <v>881</v>
      </c>
      <c r="F25" s="34" t="s">
        <v>16</v>
      </c>
      <c r="G25" s="16">
        <v>220</v>
      </c>
      <c r="H25" s="33"/>
    </row>
    <row r="26" ht="39" customHeight="1" spans="1:8">
      <c r="A26" s="53"/>
      <c r="B26" s="208" t="s">
        <v>930</v>
      </c>
      <c r="C26" s="144" t="s">
        <v>931</v>
      </c>
      <c r="D26" s="33"/>
      <c r="E26" s="33"/>
      <c r="F26" s="34" t="s">
        <v>16</v>
      </c>
      <c r="G26" s="16">
        <f>30*0.8</f>
        <v>24</v>
      </c>
      <c r="H26" s="33"/>
    </row>
    <row r="27" ht="43" customHeight="1" spans="1:8">
      <c r="A27" s="53"/>
      <c r="B27" s="208" t="s">
        <v>932</v>
      </c>
      <c r="C27" s="144" t="s">
        <v>933</v>
      </c>
      <c r="D27" s="33"/>
      <c r="E27" s="33"/>
      <c r="F27" s="34" t="s">
        <v>16</v>
      </c>
      <c r="G27" s="16">
        <f>120*0.8</f>
        <v>96</v>
      </c>
      <c r="H27" s="33"/>
    </row>
    <row r="28" ht="43" customHeight="1" spans="1:8">
      <c r="A28" s="53"/>
      <c r="B28" s="208" t="s">
        <v>934</v>
      </c>
      <c r="C28" s="144" t="s">
        <v>935</v>
      </c>
      <c r="D28" s="33"/>
      <c r="E28" s="33"/>
      <c r="F28" s="34" t="s">
        <v>16</v>
      </c>
      <c r="G28" s="16">
        <f>G25</f>
        <v>220</v>
      </c>
      <c r="H28" s="33"/>
    </row>
    <row r="29" ht="43" customHeight="1" spans="1:8">
      <c r="A29" s="92"/>
      <c r="B29" s="208" t="s">
        <v>936</v>
      </c>
      <c r="C29" s="144" t="s">
        <v>937</v>
      </c>
      <c r="D29" s="33"/>
      <c r="E29" s="33"/>
      <c r="F29" s="34" t="s">
        <v>16</v>
      </c>
      <c r="G29" s="16">
        <f>G25</f>
        <v>220</v>
      </c>
      <c r="H29" s="33"/>
    </row>
    <row r="30" ht="96" customHeight="1" spans="1:8">
      <c r="A30" s="52">
        <v>7</v>
      </c>
      <c r="B30" s="208" t="s">
        <v>938</v>
      </c>
      <c r="C30" s="33" t="s">
        <v>939</v>
      </c>
      <c r="D30" s="33" t="s">
        <v>940</v>
      </c>
      <c r="E30" s="33" t="s">
        <v>881</v>
      </c>
      <c r="F30" s="34" t="s">
        <v>49</v>
      </c>
      <c r="G30" s="16">
        <v>96</v>
      </c>
      <c r="H30" s="33"/>
    </row>
    <row r="31" ht="34" customHeight="1" spans="1:8">
      <c r="A31" s="53"/>
      <c r="B31" s="208" t="s">
        <v>941</v>
      </c>
      <c r="C31" s="144" t="s">
        <v>942</v>
      </c>
      <c r="D31" s="33"/>
      <c r="E31" s="33"/>
      <c r="F31" s="34" t="s">
        <v>16</v>
      </c>
      <c r="G31" s="16">
        <f>30*0.8</f>
        <v>24</v>
      </c>
      <c r="H31" s="33"/>
    </row>
    <row r="32" ht="48" customHeight="1" spans="1:8">
      <c r="A32" s="92"/>
      <c r="B32" s="208" t="s">
        <v>943</v>
      </c>
      <c r="C32" s="144" t="s">
        <v>944</v>
      </c>
      <c r="D32" s="33"/>
      <c r="E32" s="33"/>
      <c r="F32" s="34" t="s">
        <v>49</v>
      </c>
      <c r="G32" s="16">
        <f>G30</f>
        <v>96</v>
      </c>
      <c r="H32" s="33"/>
    </row>
    <row r="33" ht="101" customHeight="1" spans="1:8">
      <c r="A33" s="52">
        <v>8</v>
      </c>
      <c r="B33" s="208" t="s">
        <v>945</v>
      </c>
      <c r="C33" s="33" t="s">
        <v>946</v>
      </c>
      <c r="D33" s="33" t="s">
        <v>947</v>
      </c>
      <c r="E33" s="91" t="s">
        <v>904</v>
      </c>
      <c r="F33" s="34" t="s">
        <v>948</v>
      </c>
      <c r="G33" s="16">
        <v>88</v>
      </c>
      <c r="H33" s="162"/>
    </row>
    <row r="34" ht="47" customHeight="1" spans="1:8">
      <c r="A34" s="53"/>
      <c r="B34" s="208" t="s">
        <v>949</v>
      </c>
      <c r="C34" s="144" t="s">
        <v>950</v>
      </c>
      <c r="D34" s="33"/>
      <c r="E34" s="91"/>
      <c r="F34" s="34" t="s">
        <v>16</v>
      </c>
      <c r="G34" s="16">
        <f>30*0.8</f>
        <v>24</v>
      </c>
      <c r="H34" s="91"/>
    </row>
    <row r="35" ht="47" customHeight="1" spans="1:8">
      <c r="A35" s="92"/>
      <c r="B35" s="208" t="s">
        <v>951</v>
      </c>
      <c r="C35" s="144" t="s">
        <v>952</v>
      </c>
      <c r="D35" s="33"/>
      <c r="E35" s="91"/>
      <c r="F35" s="34" t="s">
        <v>948</v>
      </c>
      <c r="G35" s="16">
        <f>G33</f>
        <v>88</v>
      </c>
      <c r="H35" s="91"/>
    </row>
    <row r="36" ht="99" customHeight="1" spans="1:8">
      <c r="A36" s="52">
        <v>9</v>
      </c>
      <c r="B36" s="208" t="s">
        <v>953</v>
      </c>
      <c r="C36" s="33" t="s">
        <v>954</v>
      </c>
      <c r="D36" s="33" t="s">
        <v>955</v>
      </c>
      <c r="E36" s="33" t="s">
        <v>881</v>
      </c>
      <c r="F36" s="34" t="s">
        <v>956</v>
      </c>
      <c r="G36" s="16">
        <v>145</v>
      </c>
      <c r="H36" s="161"/>
    </row>
    <row r="37" ht="33" customHeight="1" spans="1:8">
      <c r="A37" s="53"/>
      <c r="B37" s="208" t="s">
        <v>957</v>
      </c>
      <c r="C37" s="144" t="s">
        <v>958</v>
      </c>
      <c r="D37" s="33"/>
      <c r="E37" s="33"/>
      <c r="F37" s="34" t="s">
        <v>16</v>
      </c>
      <c r="G37" s="16">
        <f>30*0.8</f>
        <v>24</v>
      </c>
      <c r="H37" s="161"/>
    </row>
    <row r="38" ht="33" customHeight="1" spans="1:8">
      <c r="A38" s="53"/>
      <c r="B38" s="208" t="s">
        <v>959</v>
      </c>
      <c r="C38" s="144" t="s">
        <v>960</v>
      </c>
      <c r="D38" s="33"/>
      <c r="E38" s="33"/>
      <c r="F38" s="34" t="s">
        <v>49</v>
      </c>
      <c r="G38" s="16">
        <f>20*0.8</f>
        <v>16</v>
      </c>
      <c r="H38" s="161"/>
    </row>
    <row r="39" ht="39" customHeight="1" spans="1:8">
      <c r="A39" s="53"/>
      <c r="B39" s="208" t="s">
        <v>961</v>
      </c>
      <c r="C39" s="144" t="s">
        <v>962</v>
      </c>
      <c r="D39" s="33"/>
      <c r="E39" s="33"/>
      <c r="F39" s="34" t="s">
        <v>956</v>
      </c>
      <c r="G39" s="16">
        <f>G36</f>
        <v>145</v>
      </c>
      <c r="H39" s="161"/>
    </row>
    <row r="40" ht="39" customHeight="1" spans="1:8">
      <c r="A40" s="53"/>
      <c r="B40" s="208" t="s">
        <v>963</v>
      </c>
      <c r="C40" s="144" t="s">
        <v>964</v>
      </c>
      <c r="D40" s="33"/>
      <c r="E40" s="33"/>
      <c r="F40" s="34" t="s">
        <v>956</v>
      </c>
      <c r="G40" s="16">
        <f>G36</f>
        <v>145</v>
      </c>
      <c r="H40" s="161"/>
    </row>
    <row r="41" ht="39" customHeight="1" spans="1:8">
      <c r="A41" s="92"/>
      <c r="B41" s="208" t="s">
        <v>965</v>
      </c>
      <c r="C41" s="144" t="s">
        <v>966</v>
      </c>
      <c r="D41" s="33"/>
      <c r="E41" s="33"/>
      <c r="F41" s="34" t="s">
        <v>956</v>
      </c>
      <c r="G41" s="16">
        <f>G36</f>
        <v>145</v>
      </c>
      <c r="H41" s="161"/>
    </row>
    <row r="42" ht="143" customHeight="1" spans="1:8">
      <c r="A42" s="52">
        <v>10</v>
      </c>
      <c r="B42" s="208" t="s">
        <v>967</v>
      </c>
      <c r="C42" s="33" t="s">
        <v>968</v>
      </c>
      <c r="D42" s="33" t="s">
        <v>969</v>
      </c>
      <c r="E42" s="33" t="s">
        <v>881</v>
      </c>
      <c r="F42" s="34" t="s">
        <v>956</v>
      </c>
      <c r="G42" s="16">
        <v>250</v>
      </c>
      <c r="H42" s="33" t="s">
        <v>970</v>
      </c>
    </row>
    <row r="43" ht="39" customHeight="1" spans="1:8">
      <c r="A43" s="53"/>
      <c r="B43" s="208" t="s">
        <v>971</v>
      </c>
      <c r="C43" s="144" t="s">
        <v>972</v>
      </c>
      <c r="D43" s="33"/>
      <c r="E43" s="33"/>
      <c r="F43" s="34" t="s">
        <v>956</v>
      </c>
      <c r="G43" s="16">
        <f>250*0.3</f>
        <v>75</v>
      </c>
      <c r="H43" s="33"/>
    </row>
    <row r="44" ht="39" customHeight="1" spans="1:8">
      <c r="A44" s="92"/>
      <c r="B44" s="208" t="s">
        <v>973</v>
      </c>
      <c r="C44" s="144" t="s">
        <v>974</v>
      </c>
      <c r="D44" s="33"/>
      <c r="E44" s="33"/>
      <c r="F44" s="34" t="s">
        <v>956</v>
      </c>
      <c r="G44" s="16">
        <f>G42</f>
        <v>250</v>
      </c>
      <c r="H44" s="33"/>
    </row>
    <row r="45" ht="137" customHeight="1" spans="1:8">
      <c r="A45" s="52">
        <v>11</v>
      </c>
      <c r="B45" s="208" t="s">
        <v>975</v>
      </c>
      <c r="C45" s="33" t="s">
        <v>976</v>
      </c>
      <c r="D45" s="33" t="s">
        <v>977</v>
      </c>
      <c r="E45" s="33" t="s">
        <v>881</v>
      </c>
      <c r="F45" s="34" t="s">
        <v>956</v>
      </c>
      <c r="G45" s="16">
        <v>240</v>
      </c>
      <c r="H45" s="33"/>
    </row>
    <row r="46" ht="41" customHeight="1" spans="1:8">
      <c r="A46" s="92"/>
      <c r="B46" s="208" t="s">
        <v>978</v>
      </c>
      <c r="C46" s="144" t="s">
        <v>979</v>
      </c>
      <c r="D46" s="33"/>
      <c r="E46" s="33"/>
      <c r="F46" s="34" t="s">
        <v>956</v>
      </c>
      <c r="G46" s="16">
        <f>G45</f>
        <v>240</v>
      </c>
      <c r="H46" s="33"/>
    </row>
    <row r="47" ht="118" customHeight="1" spans="1:8">
      <c r="A47" s="52">
        <v>12</v>
      </c>
      <c r="B47" s="208" t="s">
        <v>980</v>
      </c>
      <c r="C47" s="33" t="s">
        <v>981</v>
      </c>
      <c r="D47" s="33" t="s">
        <v>982</v>
      </c>
      <c r="E47" s="33" t="s">
        <v>983</v>
      </c>
      <c r="F47" s="34" t="s">
        <v>948</v>
      </c>
      <c r="G47" s="16">
        <v>96</v>
      </c>
      <c r="H47" s="34"/>
    </row>
    <row r="48" ht="33" customHeight="1" spans="1:8">
      <c r="A48" s="53"/>
      <c r="B48" s="208" t="s">
        <v>984</v>
      </c>
      <c r="C48" s="144" t="s">
        <v>985</v>
      </c>
      <c r="D48" s="33"/>
      <c r="E48" s="163"/>
      <c r="F48" s="34" t="s">
        <v>948</v>
      </c>
      <c r="G48" s="16">
        <f>30*0.8</f>
        <v>24</v>
      </c>
      <c r="H48" s="34"/>
    </row>
    <row r="49" ht="33" customHeight="1" spans="1:8">
      <c r="A49" s="92"/>
      <c r="B49" s="208" t="s">
        <v>986</v>
      </c>
      <c r="C49" s="144" t="s">
        <v>987</v>
      </c>
      <c r="D49" s="33"/>
      <c r="E49" s="33"/>
      <c r="F49" s="34" t="s">
        <v>948</v>
      </c>
      <c r="G49" s="16">
        <f>G47</f>
        <v>96</v>
      </c>
      <c r="H49" s="34"/>
    </row>
    <row r="50" ht="117" customHeight="1" spans="1:8">
      <c r="A50" s="23">
        <v>13</v>
      </c>
      <c r="B50" s="208" t="s">
        <v>988</v>
      </c>
      <c r="C50" s="33" t="s">
        <v>989</v>
      </c>
      <c r="D50" s="33" t="s">
        <v>990</v>
      </c>
      <c r="E50" s="33" t="s">
        <v>983</v>
      </c>
      <c r="F50" s="34" t="s">
        <v>49</v>
      </c>
      <c r="G50" s="16">
        <v>96</v>
      </c>
      <c r="H50" s="33"/>
    </row>
    <row r="51" ht="45" customHeight="1" spans="1:8">
      <c r="A51" s="23"/>
      <c r="B51" s="208" t="s">
        <v>991</v>
      </c>
      <c r="C51" s="144" t="s">
        <v>992</v>
      </c>
      <c r="D51" s="33"/>
      <c r="E51" s="33"/>
      <c r="F51" s="34" t="s">
        <v>49</v>
      </c>
      <c r="G51" s="16">
        <f>G50</f>
        <v>96</v>
      </c>
      <c r="H51" s="33"/>
    </row>
    <row r="52" ht="234" customHeight="1" spans="1:8">
      <c r="A52" s="33" t="s">
        <v>993</v>
      </c>
      <c r="B52" s="33"/>
      <c r="C52" s="33"/>
      <c r="D52" s="33"/>
      <c r="E52" s="33"/>
      <c r="F52" s="33"/>
      <c r="G52" s="16"/>
      <c r="H52" s="33"/>
    </row>
    <row r="53" ht="151" customHeight="1" spans="1:8">
      <c r="A53" s="33"/>
      <c r="B53" s="33"/>
      <c r="C53" s="33"/>
      <c r="D53" s="33"/>
      <c r="E53" s="33"/>
      <c r="F53" s="33"/>
      <c r="G53" s="16"/>
      <c r="H53" s="33"/>
    </row>
  </sheetData>
  <mergeCells count="15">
    <mergeCell ref="A1:H1"/>
    <mergeCell ref="A2:H2"/>
    <mergeCell ref="A5:A10"/>
    <mergeCell ref="A11:A13"/>
    <mergeCell ref="A14:A18"/>
    <mergeCell ref="A19:A24"/>
    <mergeCell ref="A25:A29"/>
    <mergeCell ref="A30:A32"/>
    <mergeCell ref="A33:A35"/>
    <mergeCell ref="A36:A41"/>
    <mergeCell ref="A42:A44"/>
    <mergeCell ref="A45:A46"/>
    <mergeCell ref="A47:A49"/>
    <mergeCell ref="A50:A51"/>
    <mergeCell ref="A52:H53"/>
  </mergeCells>
  <pageMargins left="0.75" right="0.629861111111111" top="0.629861111111111" bottom="0.550694444444444" header="0.5" footer="0.5"/>
  <pageSetup paperSize="9" scale="54"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80"/>
  <sheetViews>
    <sheetView zoomScale="85" zoomScaleNormal="85" topLeftCell="A48" workbookViewId="0">
      <selection activeCell="B62" sqref="B62"/>
    </sheetView>
  </sheetViews>
  <sheetFormatPr defaultColWidth="9.025" defaultRowHeight="13.5"/>
  <cols>
    <col min="1" max="1" width="7.05833333333333" style="139" customWidth="1"/>
    <col min="2" max="2" width="12.825" style="139" customWidth="1"/>
    <col min="3" max="3" width="31.4916666666667" style="138" customWidth="1"/>
    <col min="4" max="4" width="24.8416666666667" style="138" customWidth="1"/>
    <col min="5" max="5" width="11.7666666666667" style="139" customWidth="1"/>
    <col min="6" max="6" width="11.9083333333333" style="139" customWidth="1"/>
    <col min="7" max="7" width="16.9" style="139" customWidth="1"/>
    <col min="8" max="10" width="15.4416666666667" style="138" customWidth="1"/>
    <col min="11" max="11" width="23.3" style="138" customWidth="1"/>
    <col min="12" max="16384" width="9.025" style="138"/>
  </cols>
  <sheetData>
    <row r="1" s="138" customFormat="1" ht="20.25" spans="1:12">
      <c r="A1" s="140" t="s">
        <v>994</v>
      </c>
      <c r="B1" s="141"/>
      <c r="C1" s="140"/>
      <c r="D1" s="140"/>
      <c r="E1" s="141"/>
      <c r="F1" s="140"/>
      <c r="G1" s="140"/>
      <c r="H1" s="140"/>
      <c r="I1" s="140"/>
      <c r="J1" s="140"/>
      <c r="K1" s="142"/>
      <c r="L1" s="142"/>
    </row>
    <row r="2" s="138" customFormat="1" ht="26.25" spans="1:12">
      <c r="A2" s="143" t="s">
        <v>995</v>
      </c>
      <c r="B2" s="143"/>
      <c r="C2" s="143"/>
      <c r="D2" s="143"/>
      <c r="E2" s="143"/>
      <c r="F2" s="143"/>
      <c r="G2" s="143"/>
      <c r="H2" s="143"/>
      <c r="I2" s="143"/>
      <c r="J2" s="143"/>
      <c r="K2" s="142"/>
      <c r="L2" s="142"/>
    </row>
    <row r="3" s="138" customFormat="1" ht="37.5" spans="1:12">
      <c r="A3" s="9" t="s">
        <v>2</v>
      </c>
      <c r="B3" s="59" t="s">
        <v>3</v>
      </c>
      <c r="C3" s="9" t="s">
        <v>4</v>
      </c>
      <c r="D3" s="9" t="s">
        <v>996</v>
      </c>
      <c r="E3" s="9" t="s">
        <v>997</v>
      </c>
      <c r="F3" s="9" t="s">
        <v>7</v>
      </c>
      <c r="G3" s="106" t="s">
        <v>998</v>
      </c>
      <c r="H3" s="106" t="s">
        <v>999</v>
      </c>
      <c r="I3" s="106" t="s">
        <v>1000</v>
      </c>
      <c r="J3" s="9" t="s">
        <v>1001</v>
      </c>
      <c r="K3" s="142"/>
      <c r="L3" s="142"/>
    </row>
    <row r="4" s="138" customFormat="1" ht="24" customHeight="1" spans="1:12">
      <c r="A4" s="16">
        <v>1</v>
      </c>
      <c r="B4" s="34">
        <v>230200055</v>
      </c>
      <c r="C4" s="91" t="s">
        <v>1002</v>
      </c>
      <c r="D4" s="144"/>
      <c r="E4" s="145"/>
      <c r="F4" s="109" t="s">
        <v>1003</v>
      </c>
      <c r="G4" s="110">
        <v>80</v>
      </c>
      <c r="H4" s="144"/>
      <c r="I4" s="144"/>
      <c r="J4" s="144"/>
      <c r="K4" s="142"/>
      <c r="L4" s="142"/>
    </row>
    <row r="5" s="138" customFormat="1" ht="40" customHeight="1" spans="1:12">
      <c r="A5" s="16">
        <v>2</v>
      </c>
      <c r="B5" s="34">
        <v>331523009</v>
      </c>
      <c r="C5" s="91" t="s">
        <v>1004</v>
      </c>
      <c r="D5" s="131" t="s">
        <v>1005</v>
      </c>
      <c r="E5" s="131" t="s">
        <v>1006</v>
      </c>
      <c r="F5" s="127" t="s">
        <v>16</v>
      </c>
      <c r="G5" s="128">
        <v>96</v>
      </c>
      <c r="H5" s="128">
        <v>86</v>
      </c>
      <c r="I5" s="129">
        <v>64</v>
      </c>
      <c r="J5" s="144"/>
      <c r="K5" s="142"/>
      <c r="L5" s="142"/>
    </row>
    <row r="6" s="138" customFormat="1" ht="37" customHeight="1" spans="1:12">
      <c r="A6" s="16">
        <v>3</v>
      </c>
      <c r="B6" s="34">
        <v>331523008</v>
      </c>
      <c r="C6" s="91" t="s">
        <v>1007</v>
      </c>
      <c r="D6" s="131" t="s">
        <v>1008</v>
      </c>
      <c r="E6" s="131" t="s">
        <v>1006</v>
      </c>
      <c r="F6" s="127" t="s">
        <v>16</v>
      </c>
      <c r="G6" s="128">
        <v>192</v>
      </c>
      <c r="H6" s="128">
        <v>173</v>
      </c>
      <c r="I6" s="129">
        <v>128</v>
      </c>
      <c r="J6" s="144"/>
      <c r="K6" s="142"/>
      <c r="L6" s="142"/>
    </row>
    <row r="7" s="138" customFormat="1" ht="41" customHeight="1" spans="1:12">
      <c r="A7" s="16">
        <v>4</v>
      </c>
      <c r="B7" s="34">
        <v>331523007</v>
      </c>
      <c r="C7" s="91" t="s">
        <v>1009</v>
      </c>
      <c r="D7" s="131" t="s">
        <v>1010</v>
      </c>
      <c r="E7" s="131" t="s">
        <v>1006</v>
      </c>
      <c r="F7" s="127" t="s">
        <v>16</v>
      </c>
      <c r="G7" s="128">
        <v>288</v>
      </c>
      <c r="H7" s="128">
        <v>259</v>
      </c>
      <c r="I7" s="129">
        <v>192</v>
      </c>
      <c r="J7" s="144"/>
      <c r="K7" s="142"/>
      <c r="L7" s="142"/>
    </row>
    <row r="8" s="138" customFormat="1" ht="36" customHeight="1" spans="1:12">
      <c r="A8" s="16">
        <v>5</v>
      </c>
      <c r="B8" s="34">
        <v>331523006</v>
      </c>
      <c r="C8" s="91" t="s">
        <v>1011</v>
      </c>
      <c r="D8" s="131" t="s">
        <v>1012</v>
      </c>
      <c r="E8" s="131" t="s">
        <v>1006</v>
      </c>
      <c r="F8" s="127" t="s">
        <v>16</v>
      </c>
      <c r="G8" s="128">
        <v>384</v>
      </c>
      <c r="H8" s="128">
        <v>346</v>
      </c>
      <c r="I8" s="129">
        <v>256</v>
      </c>
      <c r="J8" s="144"/>
      <c r="K8" s="142"/>
      <c r="L8" s="142"/>
    </row>
    <row r="9" s="138" customFormat="1" ht="22" customHeight="1" spans="1:12">
      <c r="A9" s="16">
        <v>6</v>
      </c>
      <c r="B9" s="210" t="s">
        <v>1013</v>
      </c>
      <c r="C9" s="91" t="s">
        <v>1014</v>
      </c>
      <c r="D9" s="144"/>
      <c r="E9" s="131" t="s">
        <v>1015</v>
      </c>
      <c r="F9" s="127" t="s">
        <v>1003</v>
      </c>
      <c r="G9" s="120">
        <v>12</v>
      </c>
      <c r="H9" s="120">
        <v>11</v>
      </c>
      <c r="I9" s="110">
        <v>6.4</v>
      </c>
      <c r="J9" s="144"/>
      <c r="K9" s="142"/>
      <c r="L9" s="142"/>
    </row>
    <row r="10" s="138" customFormat="1" ht="22" customHeight="1" spans="1:12">
      <c r="A10" s="16">
        <v>7</v>
      </c>
      <c r="B10" s="16">
        <v>331523001</v>
      </c>
      <c r="C10" s="146" t="s">
        <v>1016</v>
      </c>
      <c r="D10" s="144"/>
      <c r="E10" s="145"/>
      <c r="F10" s="145" t="s">
        <v>16</v>
      </c>
      <c r="G10" s="145"/>
      <c r="H10" s="145"/>
      <c r="I10" s="145"/>
      <c r="J10" s="145"/>
      <c r="K10" s="142"/>
      <c r="L10" s="142"/>
    </row>
    <row r="11" s="138" customFormat="1" ht="22" customHeight="1" spans="1:12">
      <c r="A11" s="16">
        <v>8</v>
      </c>
      <c r="B11" s="34" t="s">
        <v>1017</v>
      </c>
      <c r="C11" s="91" t="s">
        <v>1018</v>
      </c>
      <c r="D11" s="144"/>
      <c r="E11" s="145"/>
      <c r="F11" s="127" t="s">
        <v>16</v>
      </c>
      <c r="G11" s="128">
        <v>48</v>
      </c>
      <c r="H11" s="128">
        <v>43</v>
      </c>
      <c r="I11" s="129">
        <v>32</v>
      </c>
      <c r="J11" s="144"/>
      <c r="K11" s="142"/>
      <c r="L11" s="142"/>
    </row>
    <row r="12" s="138" customFormat="1" ht="22" customHeight="1" spans="1:12">
      <c r="A12" s="16">
        <v>9</v>
      </c>
      <c r="B12" s="34" t="s">
        <v>1019</v>
      </c>
      <c r="C12" s="91" t="s">
        <v>1020</v>
      </c>
      <c r="D12" s="144"/>
      <c r="E12" s="145"/>
      <c r="F12" s="127" t="s">
        <v>16</v>
      </c>
      <c r="G12" s="128">
        <v>96</v>
      </c>
      <c r="H12" s="128">
        <v>86</v>
      </c>
      <c r="I12" s="129">
        <v>64</v>
      </c>
      <c r="J12" s="144"/>
      <c r="K12" s="142"/>
      <c r="L12" s="142"/>
    </row>
    <row r="13" s="138" customFormat="1" ht="22" customHeight="1" spans="1:12">
      <c r="A13" s="16">
        <v>10</v>
      </c>
      <c r="B13" s="34" t="s">
        <v>1021</v>
      </c>
      <c r="C13" s="91" t="s">
        <v>1022</v>
      </c>
      <c r="D13" s="144"/>
      <c r="E13" s="145"/>
      <c r="F13" s="127" t="s">
        <v>16</v>
      </c>
      <c r="G13" s="128">
        <v>192</v>
      </c>
      <c r="H13" s="128">
        <v>173</v>
      </c>
      <c r="I13" s="129">
        <v>128</v>
      </c>
      <c r="J13" s="144"/>
      <c r="K13" s="142"/>
      <c r="L13" s="142"/>
    </row>
    <row r="14" s="138" customFormat="1" ht="22" customHeight="1" spans="1:12">
      <c r="A14" s="16">
        <v>11</v>
      </c>
      <c r="B14" s="210" t="s">
        <v>1023</v>
      </c>
      <c r="C14" s="91" t="s">
        <v>1024</v>
      </c>
      <c r="D14" s="114" t="s">
        <v>1025</v>
      </c>
      <c r="E14" s="114" t="s">
        <v>1025</v>
      </c>
      <c r="F14" s="127" t="s">
        <v>16</v>
      </c>
      <c r="G14" s="128">
        <v>24</v>
      </c>
      <c r="H14" s="128">
        <v>22</v>
      </c>
      <c r="I14" s="129">
        <v>20</v>
      </c>
      <c r="J14" s="144"/>
      <c r="K14" s="142"/>
      <c r="L14" s="142"/>
    </row>
    <row r="15" s="138" customFormat="1" ht="51" customHeight="1" spans="1:12">
      <c r="A15" s="16">
        <v>12</v>
      </c>
      <c r="B15" s="34">
        <v>330703010</v>
      </c>
      <c r="C15" s="91" t="s">
        <v>1026</v>
      </c>
      <c r="D15" s="131" t="s">
        <v>1027</v>
      </c>
      <c r="E15" s="131"/>
      <c r="F15" s="127" t="s">
        <v>16</v>
      </c>
      <c r="G15" s="128">
        <v>840</v>
      </c>
      <c r="H15" s="128">
        <v>756</v>
      </c>
      <c r="I15" s="129">
        <v>512</v>
      </c>
      <c r="J15" s="144"/>
      <c r="K15" s="142"/>
      <c r="L15" s="142"/>
    </row>
    <row r="16" s="138" customFormat="1" ht="22" customHeight="1" spans="1:12">
      <c r="A16" s="16">
        <v>13</v>
      </c>
      <c r="B16" s="34">
        <v>331523003</v>
      </c>
      <c r="C16" s="91" t="s">
        <v>1028</v>
      </c>
      <c r="D16" s="144"/>
      <c r="E16" s="145"/>
      <c r="F16" s="127" t="s">
        <v>1029</v>
      </c>
      <c r="G16" s="128">
        <v>192</v>
      </c>
      <c r="H16" s="128">
        <v>173</v>
      </c>
      <c r="I16" s="129">
        <v>128</v>
      </c>
      <c r="J16" s="131" t="s">
        <v>1030</v>
      </c>
      <c r="K16" s="142"/>
      <c r="L16" s="142"/>
    </row>
    <row r="17" s="138" customFormat="1" ht="22" customHeight="1" spans="1:12">
      <c r="A17" s="16">
        <v>14</v>
      </c>
      <c r="B17" s="34">
        <v>331523004</v>
      </c>
      <c r="C17" s="91" t="s">
        <v>1031</v>
      </c>
      <c r="D17" s="144"/>
      <c r="E17" s="145"/>
      <c r="F17" s="127" t="s">
        <v>1029</v>
      </c>
      <c r="G17" s="128">
        <v>288</v>
      </c>
      <c r="H17" s="128">
        <v>259</v>
      </c>
      <c r="I17" s="129">
        <v>192</v>
      </c>
      <c r="J17" s="131" t="s">
        <v>1030</v>
      </c>
      <c r="K17" s="142"/>
      <c r="L17" s="142"/>
    </row>
    <row r="18" s="138" customFormat="1" ht="22" customHeight="1" spans="1:12">
      <c r="A18" s="16">
        <v>15</v>
      </c>
      <c r="B18" s="34">
        <v>331523005</v>
      </c>
      <c r="C18" s="91" t="s">
        <v>1032</v>
      </c>
      <c r="D18" s="144"/>
      <c r="E18" s="145"/>
      <c r="F18" s="127" t="s">
        <v>1029</v>
      </c>
      <c r="G18" s="128">
        <v>420</v>
      </c>
      <c r="H18" s="128">
        <v>378</v>
      </c>
      <c r="I18" s="129">
        <v>256</v>
      </c>
      <c r="J18" s="131" t="s">
        <v>1030</v>
      </c>
      <c r="K18" s="142"/>
      <c r="L18" s="142"/>
    </row>
    <row r="19" s="138" customFormat="1" ht="22" customHeight="1" spans="1:12">
      <c r="A19" s="16">
        <v>16</v>
      </c>
      <c r="B19" s="34">
        <v>331523002</v>
      </c>
      <c r="C19" s="91" t="s">
        <v>1033</v>
      </c>
      <c r="D19" s="144"/>
      <c r="E19" s="145"/>
      <c r="F19" s="127" t="s">
        <v>1029</v>
      </c>
      <c r="G19" s="128">
        <v>96</v>
      </c>
      <c r="H19" s="128">
        <v>86</v>
      </c>
      <c r="I19" s="129">
        <v>64</v>
      </c>
      <c r="J19" s="131" t="s">
        <v>1034</v>
      </c>
      <c r="K19" s="142"/>
      <c r="L19" s="142"/>
    </row>
    <row r="20" s="138" customFormat="1" ht="22" customHeight="1" spans="1:12">
      <c r="A20" s="16">
        <v>17</v>
      </c>
      <c r="B20" s="34">
        <v>331501023</v>
      </c>
      <c r="C20" s="91" t="s">
        <v>1035</v>
      </c>
      <c r="D20" s="144"/>
      <c r="E20" s="145"/>
      <c r="F20" s="127" t="s">
        <v>16</v>
      </c>
      <c r="G20" s="128">
        <v>2975</v>
      </c>
      <c r="H20" s="128">
        <v>2677.5</v>
      </c>
      <c r="I20" s="129">
        <v>1555</v>
      </c>
      <c r="J20" s="144"/>
      <c r="K20" s="142"/>
      <c r="L20" s="142"/>
    </row>
    <row r="21" s="138" customFormat="1" ht="22" customHeight="1" spans="1:12">
      <c r="A21" s="16">
        <v>18</v>
      </c>
      <c r="B21" s="34">
        <v>331501024</v>
      </c>
      <c r="C21" s="91" t="s">
        <v>1036</v>
      </c>
      <c r="D21" s="131" t="s">
        <v>1037</v>
      </c>
      <c r="E21" s="131"/>
      <c r="F21" s="127" t="s">
        <v>16</v>
      </c>
      <c r="G21" s="128">
        <v>2695</v>
      </c>
      <c r="H21" s="128">
        <v>2425.5</v>
      </c>
      <c r="I21" s="129">
        <v>1408</v>
      </c>
      <c r="J21" s="144"/>
      <c r="K21" s="142"/>
      <c r="L21" s="142"/>
    </row>
    <row r="22" s="138" customFormat="1" ht="55" customHeight="1" spans="1:12">
      <c r="A22" s="16">
        <v>19</v>
      </c>
      <c r="B22" s="34">
        <v>331501025</v>
      </c>
      <c r="C22" s="91" t="s">
        <v>1038</v>
      </c>
      <c r="D22" s="131" t="s">
        <v>1039</v>
      </c>
      <c r="E22" s="131" t="s">
        <v>1040</v>
      </c>
      <c r="F22" s="127" t="s">
        <v>16</v>
      </c>
      <c r="G22" s="128">
        <v>2975</v>
      </c>
      <c r="H22" s="128">
        <v>2677.5</v>
      </c>
      <c r="I22" s="129">
        <v>1555</v>
      </c>
      <c r="J22" s="144"/>
      <c r="K22" s="142"/>
      <c r="L22" s="142"/>
    </row>
    <row r="23" s="138" customFormat="1" ht="96" customHeight="1" spans="1:12">
      <c r="A23" s="16">
        <v>20</v>
      </c>
      <c r="B23" s="34">
        <v>331501026</v>
      </c>
      <c r="C23" s="91" t="s">
        <v>1041</v>
      </c>
      <c r="D23" s="131" t="s">
        <v>1042</v>
      </c>
      <c r="E23" s="131"/>
      <c r="F23" s="127" t="s">
        <v>16</v>
      </c>
      <c r="G23" s="128">
        <v>2975</v>
      </c>
      <c r="H23" s="128">
        <v>2677.5</v>
      </c>
      <c r="I23" s="129">
        <v>1555</v>
      </c>
      <c r="J23" s="117" t="s">
        <v>1043</v>
      </c>
      <c r="K23" s="142"/>
      <c r="L23" s="142"/>
    </row>
    <row r="24" s="138" customFormat="1" ht="24" customHeight="1" spans="1:12">
      <c r="A24" s="16">
        <v>21</v>
      </c>
      <c r="B24" s="210" t="s">
        <v>1044</v>
      </c>
      <c r="C24" s="91" t="s">
        <v>1045</v>
      </c>
      <c r="D24" s="131" t="s">
        <v>1046</v>
      </c>
      <c r="E24" s="131"/>
      <c r="F24" s="127" t="s">
        <v>16</v>
      </c>
      <c r="G24" s="128">
        <v>1225</v>
      </c>
      <c r="H24" s="128">
        <v>1102.5</v>
      </c>
      <c r="I24" s="129">
        <v>640</v>
      </c>
      <c r="J24" s="144" t="s">
        <v>1047</v>
      </c>
      <c r="K24" s="142"/>
      <c r="L24" s="142"/>
    </row>
    <row r="25" s="138" customFormat="1" ht="24" customHeight="1" spans="1:12">
      <c r="A25" s="16">
        <v>22</v>
      </c>
      <c r="B25" s="34">
        <v>331501022</v>
      </c>
      <c r="C25" s="91" t="s">
        <v>1048</v>
      </c>
      <c r="D25" s="131" t="s">
        <v>1049</v>
      </c>
      <c r="E25" s="131"/>
      <c r="F25" s="127" t="s">
        <v>16</v>
      </c>
      <c r="G25" s="128">
        <v>2912</v>
      </c>
      <c r="H25" s="128">
        <v>2620.8</v>
      </c>
      <c r="I25" s="129">
        <v>1523</v>
      </c>
      <c r="J25" s="144"/>
      <c r="K25" s="142"/>
      <c r="L25" s="142"/>
    </row>
    <row r="26" s="138" customFormat="1" ht="24" customHeight="1" spans="1:12">
      <c r="A26" s="16">
        <v>23</v>
      </c>
      <c r="B26" s="34">
        <v>331501037</v>
      </c>
      <c r="C26" s="91" t="s">
        <v>1050</v>
      </c>
      <c r="D26" s="144"/>
      <c r="E26" s="145"/>
      <c r="F26" s="127" t="s">
        <v>16</v>
      </c>
      <c r="G26" s="128">
        <v>2422</v>
      </c>
      <c r="H26" s="128">
        <v>2179.8</v>
      </c>
      <c r="I26" s="129">
        <v>1267</v>
      </c>
      <c r="J26" s="144"/>
      <c r="K26" s="142"/>
      <c r="L26" s="142"/>
    </row>
    <row r="27" s="138" customFormat="1" ht="49" customHeight="1" spans="1:12">
      <c r="A27" s="16">
        <v>24</v>
      </c>
      <c r="B27" s="34">
        <v>331501036</v>
      </c>
      <c r="C27" s="91" t="s">
        <v>1051</v>
      </c>
      <c r="D27" s="131" t="s">
        <v>1052</v>
      </c>
      <c r="E27" s="131"/>
      <c r="F27" s="127" t="s">
        <v>1053</v>
      </c>
      <c r="G27" s="128">
        <v>3528</v>
      </c>
      <c r="H27" s="128">
        <v>3200</v>
      </c>
      <c r="I27" s="129">
        <v>2860</v>
      </c>
      <c r="J27" s="117" t="s">
        <v>1054</v>
      </c>
      <c r="K27" s="142"/>
      <c r="L27" s="142"/>
    </row>
    <row r="28" s="138" customFormat="1" ht="25" customHeight="1" spans="1:12">
      <c r="A28" s="16">
        <v>25</v>
      </c>
      <c r="B28" s="34">
        <v>331501020</v>
      </c>
      <c r="C28" s="91" t="s">
        <v>1055</v>
      </c>
      <c r="D28" s="144"/>
      <c r="E28" s="145"/>
      <c r="F28" s="127" t="s">
        <v>16</v>
      </c>
      <c r="G28" s="128">
        <v>2912</v>
      </c>
      <c r="H28" s="128">
        <v>2620.8</v>
      </c>
      <c r="I28" s="129">
        <v>1523</v>
      </c>
      <c r="J28" s="144"/>
      <c r="K28" s="142"/>
      <c r="L28" s="142"/>
    </row>
    <row r="29" s="138" customFormat="1" ht="25" customHeight="1" spans="1:12">
      <c r="A29" s="16">
        <v>26</v>
      </c>
      <c r="B29" s="34">
        <v>331501021</v>
      </c>
      <c r="C29" s="91" t="s">
        <v>1056</v>
      </c>
      <c r="D29" s="144"/>
      <c r="E29" s="145"/>
      <c r="F29" s="127" t="s">
        <v>16</v>
      </c>
      <c r="G29" s="128">
        <v>2667</v>
      </c>
      <c r="H29" s="128">
        <v>2400.3</v>
      </c>
      <c r="I29" s="129">
        <v>1395</v>
      </c>
      <c r="J29" s="144"/>
      <c r="K29" s="142"/>
      <c r="L29" s="142"/>
    </row>
    <row r="30" s="138" customFormat="1" ht="48" customHeight="1" spans="1:12">
      <c r="A30" s="16">
        <v>27</v>
      </c>
      <c r="B30" s="34">
        <v>331501052</v>
      </c>
      <c r="C30" s="91" t="s">
        <v>1057</v>
      </c>
      <c r="D30" s="131" t="s">
        <v>1058</v>
      </c>
      <c r="E30" s="131"/>
      <c r="F30" s="127" t="s">
        <v>16</v>
      </c>
      <c r="G30" s="128">
        <v>3285</v>
      </c>
      <c r="H30" s="128">
        <v>2809</v>
      </c>
      <c r="I30" s="129">
        <v>1555</v>
      </c>
      <c r="J30" s="144"/>
      <c r="K30" s="142"/>
      <c r="L30" s="142"/>
    </row>
    <row r="31" s="138" customFormat="1" ht="54" customHeight="1" spans="1:12">
      <c r="A31" s="16">
        <v>28</v>
      </c>
      <c r="B31" s="147">
        <v>331501029</v>
      </c>
      <c r="C31" s="148" t="s">
        <v>1059</v>
      </c>
      <c r="D31" s="114" t="s">
        <v>1060</v>
      </c>
      <c r="E31" s="131"/>
      <c r="F31" s="127" t="s">
        <v>16</v>
      </c>
      <c r="G31" s="128">
        <v>2912</v>
      </c>
      <c r="H31" s="128">
        <v>2620.8</v>
      </c>
      <c r="I31" s="129">
        <v>1523</v>
      </c>
      <c r="J31" s="117" t="s">
        <v>1061</v>
      </c>
      <c r="K31" s="142"/>
      <c r="L31" s="142"/>
    </row>
    <row r="32" s="138" customFormat="1" ht="82" customHeight="1" spans="1:12">
      <c r="A32" s="16">
        <v>29</v>
      </c>
      <c r="B32" s="147">
        <v>331501030</v>
      </c>
      <c r="C32" s="148" t="s">
        <v>1062</v>
      </c>
      <c r="D32" s="131" t="s">
        <v>1063</v>
      </c>
      <c r="E32" s="131"/>
      <c r="F32" s="127" t="s">
        <v>16</v>
      </c>
      <c r="G32" s="128">
        <v>3285</v>
      </c>
      <c r="H32" s="128">
        <v>2677.5</v>
      </c>
      <c r="I32" s="129">
        <v>1555</v>
      </c>
      <c r="J32" s="144"/>
      <c r="K32" s="142"/>
      <c r="L32" s="142"/>
    </row>
    <row r="33" s="138" customFormat="1" ht="21" customHeight="1" spans="1:12">
      <c r="A33" s="16">
        <v>30</v>
      </c>
      <c r="B33" s="147">
        <v>331501031</v>
      </c>
      <c r="C33" s="148" t="s">
        <v>1064</v>
      </c>
      <c r="D33" s="131" t="s">
        <v>1065</v>
      </c>
      <c r="E33" s="131"/>
      <c r="F33" s="127" t="s">
        <v>16</v>
      </c>
      <c r="G33" s="128">
        <v>2450</v>
      </c>
      <c r="H33" s="128">
        <v>2205</v>
      </c>
      <c r="I33" s="129">
        <v>1280</v>
      </c>
      <c r="J33" s="144"/>
      <c r="K33" s="142"/>
      <c r="L33" s="142"/>
    </row>
    <row r="34" s="138" customFormat="1" ht="21" customHeight="1" spans="1:12">
      <c r="A34" s="16">
        <v>31</v>
      </c>
      <c r="B34" s="34">
        <v>331501033</v>
      </c>
      <c r="C34" s="91" t="s">
        <v>1066</v>
      </c>
      <c r="D34" s="144"/>
      <c r="E34" s="145"/>
      <c r="F34" s="127" t="s">
        <v>16</v>
      </c>
      <c r="G34" s="128">
        <v>2667</v>
      </c>
      <c r="H34" s="128">
        <v>2400.3</v>
      </c>
      <c r="I34" s="129">
        <v>1395</v>
      </c>
      <c r="J34" s="144"/>
      <c r="K34" s="142"/>
      <c r="L34" s="142"/>
    </row>
    <row r="35" s="138" customFormat="1" ht="142.5" spans="1:12">
      <c r="A35" s="16">
        <v>32</v>
      </c>
      <c r="B35" s="34">
        <v>331501066</v>
      </c>
      <c r="C35" s="91" t="s">
        <v>1067</v>
      </c>
      <c r="D35" s="117" t="s">
        <v>1068</v>
      </c>
      <c r="E35" s="117"/>
      <c r="F35" s="118" t="s">
        <v>16</v>
      </c>
      <c r="G35" s="110" t="s">
        <v>774</v>
      </c>
      <c r="H35" s="110"/>
      <c r="I35" s="110"/>
      <c r="J35" s="144"/>
      <c r="K35" s="142"/>
      <c r="L35" s="142"/>
    </row>
    <row r="36" s="138" customFormat="1" ht="25" customHeight="1" spans="1:12">
      <c r="A36" s="16">
        <v>33</v>
      </c>
      <c r="B36" s="34">
        <v>331501041</v>
      </c>
      <c r="C36" s="91" t="s">
        <v>1069</v>
      </c>
      <c r="D36" s="131" t="s">
        <v>1070</v>
      </c>
      <c r="E36" s="131" t="s">
        <v>1040</v>
      </c>
      <c r="F36" s="127" t="s">
        <v>16</v>
      </c>
      <c r="G36" s="128">
        <v>2100</v>
      </c>
      <c r="H36" s="128">
        <v>1890</v>
      </c>
      <c r="I36" s="129">
        <v>1280</v>
      </c>
      <c r="J36" s="144"/>
      <c r="K36" s="142"/>
      <c r="L36" s="142"/>
    </row>
    <row r="37" s="138" customFormat="1" ht="52" customHeight="1" spans="1:12">
      <c r="A37" s="16">
        <v>34</v>
      </c>
      <c r="B37" s="34">
        <v>331501042</v>
      </c>
      <c r="C37" s="91" t="s">
        <v>1071</v>
      </c>
      <c r="D37" s="131" t="s">
        <v>1072</v>
      </c>
      <c r="E37" s="131"/>
      <c r="F37" s="127" t="s">
        <v>16</v>
      </c>
      <c r="G37" s="128">
        <v>4060</v>
      </c>
      <c r="H37" s="128">
        <v>3468</v>
      </c>
      <c r="I37" s="129">
        <v>1920</v>
      </c>
      <c r="J37" s="117" t="s">
        <v>1073</v>
      </c>
      <c r="K37" s="142"/>
      <c r="L37" s="142"/>
    </row>
    <row r="38" s="138" customFormat="1" ht="30" customHeight="1" spans="1:12">
      <c r="A38" s="16">
        <v>35</v>
      </c>
      <c r="B38" s="34">
        <v>331501043</v>
      </c>
      <c r="C38" s="91" t="s">
        <v>1074</v>
      </c>
      <c r="D38" s="144"/>
      <c r="E38" s="145"/>
      <c r="F38" s="127" t="s">
        <v>16</v>
      </c>
      <c r="G38" s="128">
        <v>1764</v>
      </c>
      <c r="H38" s="128">
        <v>1587.6</v>
      </c>
      <c r="I38" s="129">
        <v>1075</v>
      </c>
      <c r="J38" s="144"/>
      <c r="K38" s="142"/>
      <c r="L38" s="142"/>
    </row>
    <row r="39" s="138" customFormat="1" ht="150" customHeight="1" spans="1:12">
      <c r="A39" s="16">
        <v>36</v>
      </c>
      <c r="B39" s="34">
        <v>331501065</v>
      </c>
      <c r="C39" s="91" t="s">
        <v>1075</v>
      </c>
      <c r="D39" s="117" t="s">
        <v>1076</v>
      </c>
      <c r="E39" s="117"/>
      <c r="F39" s="118" t="s">
        <v>16</v>
      </c>
      <c r="G39" s="110" t="s">
        <v>774</v>
      </c>
      <c r="H39" s="110"/>
      <c r="I39" s="110"/>
      <c r="J39" s="144"/>
      <c r="K39" s="142"/>
      <c r="L39" s="142"/>
    </row>
    <row r="40" s="138" customFormat="1" ht="32" customHeight="1" spans="1:12">
      <c r="A40" s="16">
        <v>37</v>
      </c>
      <c r="B40" s="34">
        <v>331501035</v>
      </c>
      <c r="C40" s="91" t="s">
        <v>1077</v>
      </c>
      <c r="D40" s="144"/>
      <c r="E40" s="145"/>
      <c r="F40" s="127" t="s">
        <v>16</v>
      </c>
      <c r="G40" s="128">
        <v>1050</v>
      </c>
      <c r="H40" s="128">
        <v>945</v>
      </c>
      <c r="I40" s="129">
        <v>640</v>
      </c>
      <c r="J40" s="131" t="s">
        <v>1078</v>
      </c>
      <c r="K40" s="142"/>
      <c r="L40" s="142"/>
    </row>
    <row r="41" s="138" customFormat="1" ht="39" customHeight="1" spans="1:12">
      <c r="A41" s="16">
        <v>38</v>
      </c>
      <c r="B41" s="210" t="s">
        <v>1079</v>
      </c>
      <c r="C41" s="91" t="s">
        <v>1080</v>
      </c>
      <c r="D41" s="144"/>
      <c r="E41" s="145"/>
      <c r="F41" s="127" t="s">
        <v>1081</v>
      </c>
      <c r="G41" s="128">
        <v>1050</v>
      </c>
      <c r="H41" s="128">
        <v>945</v>
      </c>
      <c r="I41" s="129">
        <v>640</v>
      </c>
      <c r="J41" s="131" t="s">
        <v>1082</v>
      </c>
      <c r="K41" s="142"/>
      <c r="L41" s="142"/>
    </row>
    <row r="42" s="138" customFormat="1" ht="37" customHeight="1" spans="1:12">
      <c r="A42" s="16">
        <v>39</v>
      </c>
      <c r="B42" s="34">
        <v>331501038</v>
      </c>
      <c r="C42" s="91" t="s">
        <v>1083</v>
      </c>
      <c r="D42" s="131" t="s">
        <v>1084</v>
      </c>
      <c r="E42" s="131"/>
      <c r="F42" s="127" t="s">
        <v>1053</v>
      </c>
      <c r="G42" s="128">
        <v>1505</v>
      </c>
      <c r="H42" s="128">
        <v>1354.5</v>
      </c>
      <c r="I42" s="129">
        <v>787</v>
      </c>
      <c r="J42" s="117" t="s">
        <v>1085</v>
      </c>
      <c r="K42" s="142"/>
      <c r="L42" s="142"/>
    </row>
    <row r="43" s="138" customFormat="1" ht="38" customHeight="1" spans="1:12">
      <c r="A43" s="16">
        <v>40</v>
      </c>
      <c r="B43" s="34">
        <v>331501040</v>
      </c>
      <c r="C43" s="91" t="s">
        <v>1086</v>
      </c>
      <c r="D43" s="144"/>
      <c r="E43" s="145"/>
      <c r="F43" s="127" t="s">
        <v>1053</v>
      </c>
      <c r="G43" s="128">
        <v>2700</v>
      </c>
      <c r="H43" s="128">
        <v>2312</v>
      </c>
      <c r="I43" s="129">
        <v>1280</v>
      </c>
      <c r="J43" s="117" t="s">
        <v>1085</v>
      </c>
      <c r="K43" s="142"/>
      <c r="L43" s="142"/>
    </row>
    <row r="44" s="138" customFormat="1" ht="34" customHeight="1" spans="1:12">
      <c r="A44" s="16">
        <v>41</v>
      </c>
      <c r="B44" s="34">
        <v>331501061</v>
      </c>
      <c r="C44" s="91" t="s">
        <v>1087</v>
      </c>
      <c r="D44" s="144"/>
      <c r="E44" s="117" t="s">
        <v>1088</v>
      </c>
      <c r="F44" s="127" t="s">
        <v>16</v>
      </c>
      <c r="G44" s="118" t="s">
        <v>774</v>
      </c>
      <c r="H44" s="118"/>
      <c r="I44" s="118"/>
      <c r="J44" s="144"/>
      <c r="K44" s="142"/>
      <c r="L44" s="142"/>
    </row>
    <row r="45" s="138" customFormat="1" ht="22" customHeight="1" spans="1:12">
      <c r="A45" s="16">
        <v>42</v>
      </c>
      <c r="B45" s="34">
        <v>331501019</v>
      </c>
      <c r="C45" s="91" t="s">
        <v>1089</v>
      </c>
      <c r="D45" s="144"/>
      <c r="E45" s="145"/>
      <c r="F45" s="127" t="s">
        <v>16</v>
      </c>
      <c r="G45" s="128">
        <v>2058</v>
      </c>
      <c r="H45" s="128">
        <v>1852.2</v>
      </c>
      <c r="I45" s="129">
        <v>1075</v>
      </c>
      <c r="J45" s="144"/>
      <c r="K45" s="142"/>
      <c r="L45" s="142"/>
    </row>
    <row r="46" s="138" customFormat="1" ht="22" customHeight="1" spans="1:12">
      <c r="A46" s="16">
        <v>43</v>
      </c>
      <c r="B46" s="34">
        <v>331501034</v>
      </c>
      <c r="C46" s="91" t="s">
        <v>1090</v>
      </c>
      <c r="D46" s="131" t="s">
        <v>1091</v>
      </c>
      <c r="E46" s="131"/>
      <c r="F46" s="127" t="s">
        <v>16</v>
      </c>
      <c r="G46" s="128">
        <v>1659</v>
      </c>
      <c r="H46" s="128">
        <v>1493.1</v>
      </c>
      <c r="I46" s="129">
        <v>1011</v>
      </c>
      <c r="J46" s="144"/>
      <c r="K46" s="142"/>
      <c r="L46" s="142"/>
    </row>
    <row r="47" s="138" customFormat="1" ht="38" customHeight="1" spans="1:12">
      <c r="A47" s="16">
        <v>44</v>
      </c>
      <c r="B47" s="34">
        <v>331501059</v>
      </c>
      <c r="C47" s="91" t="s">
        <v>1092</v>
      </c>
      <c r="D47" s="131" t="s">
        <v>1093</v>
      </c>
      <c r="E47" s="131"/>
      <c r="F47" s="127" t="s">
        <v>157</v>
      </c>
      <c r="G47" s="128">
        <v>2700</v>
      </c>
      <c r="H47" s="128">
        <v>2312</v>
      </c>
      <c r="I47" s="129">
        <v>1280</v>
      </c>
      <c r="J47" s="117" t="s">
        <v>1094</v>
      </c>
      <c r="K47" s="142"/>
      <c r="L47" s="142"/>
    </row>
    <row r="48" s="138" customFormat="1" ht="37" customHeight="1" spans="1:12">
      <c r="A48" s="16">
        <v>45</v>
      </c>
      <c r="B48" s="34">
        <v>331501060</v>
      </c>
      <c r="C48" s="91" t="s">
        <v>1095</v>
      </c>
      <c r="D48" s="131" t="s">
        <v>1096</v>
      </c>
      <c r="E48" s="131" t="s">
        <v>1097</v>
      </c>
      <c r="F48" s="127" t="s">
        <v>157</v>
      </c>
      <c r="G48" s="128">
        <v>3059</v>
      </c>
      <c r="H48" s="128">
        <v>2753.1</v>
      </c>
      <c r="I48" s="129">
        <v>1600</v>
      </c>
      <c r="J48" s="117" t="s">
        <v>1094</v>
      </c>
      <c r="K48" s="142"/>
      <c r="L48" s="142"/>
    </row>
    <row r="49" s="138" customFormat="1" ht="26" customHeight="1" spans="1:12">
      <c r="A49" s="16">
        <v>46</v>
      </c>
      <c r="B49" s="34">
        <v>331501057</v>
      </c>
      <c r="C49" s="91" t="s">
        <v>1098</v>
      </c>
      <c r="D49" s="144"/>
      <c r="E49" s="131" t="s">
        <v>1099</v>
      </c>
      <c r="F49" s="127" t="s">
        <v>16</v>
      </c>
      <c r="G49" s="128">
        <v>2205</v>
      </c>
      <c r="H49" s="128">
        <v>1984.5</v>
      </c>
      <c r="I49" s="129">
        <v>1152</v>
      </c>
      <c r="J49" s="144"/>
      <c r="K49" s="142"/>
      <c r="L49" s="142"/>
    </row>
    <row r="50" s="138" customFormat="1" ht="37" customHeight="1" spans="1:12">
      <c r="A50" s="16">
        <v>47</v>
      </c>
      <c r="B50" s="34">
        <v>331501001</v>
      </c>
      <c r="C50" s="91" t="s">
        <v>1100</v>
      </c>
      <c r="D50" s="131" t="s">
        <v>1049</v>
      </c>
      <c r="E50" s="131"/>
      <c r="F50" s="127" t="s">
        <v>16</v>
      </c>
      <c r="G50" s="128">
        <v>3157</v>
      </c>
      <c r="H50" s="128">
        <v>2841.3</v>
      </c>
      <c r="I50" s="129">
        <v>1651</v>
      </c>
      <c r="J50" s="117" t="s">
        <v>1101</v>
      </c>
      <c r="K50" s="142"/>
      <c r="L50" s="142"/>
    </row>
    <row r="51" s="138" customFormat="1" ht="37" customHeight="1" spans="1:12">
      <c r="A51" s="16">
        <v>48</v>
      </c>
      <c r="B51" s="34">
        <v>331501002</v>
      </c>
      <c r="C51" s="91" t="s">
        <v>1102</v>
      </c>
      <c r="D51" s="131" t="s">
        <v>1049</v>
      </c>
      <c r="E51" s="131" t="s">
        <v>1040</v>
      </c>
      <c r="F51" s="127" t="s">
        <v>16</v>
      </c>
      <c r="G51" s="128">
        <v>2667</v>
      </c>
      <c r="H51" s="128">
        <v>2400.3</v>
      </c>
      <c r="I51" s="129">
        <v>1395</v>
      </c>
      <c r="J51" s="117" t="s">
        <v>1101</v>
      </c>
      <c r="K51" s="142"/>
      <c r="L51" s="142"/>
    </row>
    <row r="52" s="138" customFormat="1" ht="33" customHeight="1" spans="1:12">
      <c r="A52" s="16">
        <v>49</v>
      </c>
      <c r="B52" s="34">
        <v>331501003</v>
      </c>
      <c r="C52" s="91" t="s">
        <v>1103</v>
      </c>
      <c r="D52" s="131" t="s">
        <v>1049</v>
      </c>
      <c r="E52" s="131"/>
      <c r="F52" s="127" t="s">
        <v>16</v>
      </c>
      <c r="G52" s="128">
        <v>2667</v>
      </c>
      <c r="H52" s="128">
        <v>2400.3</v>
      </c>
      <c r="I52" s="129">
        <v>1395</v>
      </c>
      <c r="J52" s="117" t="s">
        <v>1101</v>
      </c>
      <c r="K52" s="142"/>
      <c r="L52" s="142"/>
    </row>
    <row r="53" s="138" customFormat="1" ht="33" customHeight="1" spans="1:12">
      <c r="A53" s="16">
        <v>50</v>
      </c>
      <c r="B53" s="34">
        <v>331501004</v>
      </c>
      <c r="C53" s="91" t="s">
        <v>1104</v>
      </c>
      <c r="D53" s="131" t="s">
        <v>1049</v>
      </c>
      <c r="E53" s="131" t="s">
        <v>1097</v>
      </c>
      <c r="F53" s="127" t="s">
        <v>16</v>
      </c>
      <c r="G53" s="128">
        <v>2975</v>
      </c>
      <c r="H53" s="128">
        <v>2677.5</v>
      </c>
      <c r="I53" s="129">
        <v>1555</v>
      </c>
      <c r="J53" s="117" t="s">
        <v>1101</v>
      </c>
      <c r="K53" s="142"/>
      <c r="L53" s="142"/>
    </row>
    <row r="54" s="138" customFormat="1" ht="33" customHeight="1" spans="1:12">
      <c r="A54" s="16">
        <v>51</v>
      </c>
      <c r="B54" s="34">
        <v>331501005</v>
      </c>
      <c r="C54" s="91" t="s">
        <v>1105</v>
      </c>
      <c r="D54" s="131" t="s">
        <v>1049</v>
      </c>
      <c r="E54" s="131"/>
      <c r="F54" s="127" t="s">
        <v>16</v>
      </c>
      <c r="G54" s="128">
        <v>2079</v>
      </c>
      <c r="H54" s="128">
        <v>1871.1</v>
      </c>
      <c r="I54" s="129">
        <v>1267</v>
      </c>
      <c r="J54" s="117" t="s">
        <v>1101</v>
      </c>
      <c r="K54" s="142"/>
      <c r="L54" s="142"/>
    </row>
    <row r="55" s="138" customFormat="1" ht="33" customHeight="1" spans="1:12">
      <c r="A55" s="16">
        <v>52</v>
      </c>
      <c r="B55" s="34">
        <v>331501006</v>
      </c>
      <c r="C55" s="91" t="s">
        <v>1106</v>
      </c>
      <c r="D55" s="131" t="s">
        <v>1107</v>
      </c>
      <c r="E55" s="131"/>
      <c r="F55" s="127" t="s">
        <v>16</v>
      </c>
      <c r="G55" s="128">
        <v>2975</v>
      </c>
      <c r="H55" s="128">
        <v>2677.5</v>
      </c>
      <c r="I55" s="129">
        <v>1555</v>
      </c>
      <c r="J55" s="117" t="s">
        <v>1101</v>
      </c>
      <c r="K55" s="142"/>
      <c r="L55" s="142"/>
    </row>
    <row r="56" s="138" customFormat="1" ht="33" customHeight="1" spans="1:12">
      <c r="A56" s="16">
        <v>53</v>
      </c>
      <c r="B56" s="34">
        <v>331501007</v>
      </c>
      <c r="C56" s="91" t="s">
        <v>1108</v>
      </c>
      <c r="D56" s="131" t="s">
        <v>1049</v>
      </c>
      <c r="E56" s="131"/>
      <c r="F56" s="127" t="s">
        <v>16</v>
      </c>
      <c r="G56" s="128">
        <v>2079</v>
      </c>
      <c r="H56" s="128">
        <v>1871.1</v>
      </c>
      <c r="I56" s="129">
        <v>1267</v>
      </c>
      <c r="J56" s="117" t="s">
        <v>1101</v>
      </c>
      <c r="K56" s="142"/>
      <c r="L56" s="142"/>
    </row>
    <row r="57" s="138" customFormat="1" ht="33" customHeight="1" spans="1:12">
      <c r="A57" s="16">
        <v>54</v>
      </c>
      <c r="B57" s="34">
        <v>331501008</v>
      </c>
      <c r="C57" s="91" t="s">
        <v>1109</v>
      </c>
      <c r="D57" s="131" t="s">
        <v>1049</v>
      </c>
      <c r="E57" s="131"/>
      <c r="F57" s="127" t="s">
        <v>16</v>
      </c>
      <c r="G57" s="128">
        <v>2975</v>
      </c>
      <c r="H57" s="128">
        <v>2677.5</v>
      </c>
      <c r="I57" s="129">
        <v>1555</v>
      </c>
      <c r="J57" s="117" t="s">
        <v>1101</v>
      </c>
      <c r="K57" s="142"/>
      <c r="L57" s="142"/>
    </row>
    <row r="58" s="138" customFormat="1" ht="33" customHeight="1" spans="1:12">
      <c r="A58" s="16">
        <v>55</v>
      </c>
      <c r="B58" s="34">
        <v>331501009</v>
      </c>
      <c r="C58" s="91" t="s">
        <v>1110</v>
      </c>
      <c r="D58" s="131" t="s">
        <v>1049</v>
      </c>
      <c r="E58" s="131"/>
      <c r="F58" s="127" t="s">
        <v>16</v>
      </c>
      <c r="G58" s="128">
        <v>2975</v>
      </c>
      <c r="H58" s="128">
        <v>2677.5</v>
      </c>
      <c r="I58" s="129">
        <v>1555</v>
      </c>
      <c r="J58" s="117" t="s">
        <v>1101</v>
      </c>
      <c r="K58" s="142"/>
      <c r="L58" s="142"/>
    </row>
    <row r="59" s="138" customFormat="1" ht="33" customHeight="1" spans="1:12">
      <c r="A59" s="16">
        <v>56</v>
      </c>
      <c r="B59" s="34">
        <v>331501010</v>
      </c>
      <c r="C59" s="91" t="s">
        <v>1111</v>
      </c>
      <c r="D59" s="131" t="s">
        <v>1049</v>
      </c>
      <c r="E59" s="131"/>
      <c r="F59" s="127" t="s">
        <v>16</v>
      </c>
      <c r="G59" s="128">
        <v>2975</v>
      </c>
      <c r="H59" s="128">
        <v>2677.5</v>
      </c>
      <c r="I59" s="129">
        <v>1555</v>
      </c>
      <c r="J59" s="117" t="s">
        <v>1101</v>
      </c>
      <c r="K59" s="142"/>
      <c r="L59" s="142"/>
    </row>
    <row r="60" s="138" customFormat="1" ht="25" customHeight="1" spans="1:12">
      <c r="A60" s="16">
        <v>57</v>
      </c>
      <c r="B60" s="34">
        <v>331501014</v>
      </c>
      <c r="C60" s="91" t="s">
        <v>1112</v>
      </c>
      <c r="D60" s="144"/>
      <c r="E60" s="145"/>
      <c r="F60" s="127" t="s">
        <v>16</v>
      </c>
      <c r="G60" s="128">
        <v>3157</v>
      </c>
      <c r="H60" s="128">
        <v>2841.3</v>
      </c>
      <c r="I60" s="129">
        <v>1651</v>
      </c>
      <c r="J60" s="144"/>
      <c r="K60" s="142"/>
      <c r="L60" s="142"/>
    </row>
    <row r="61" s="138" customFormat="1" ht="25" customHeight="1" spans="1:12">
      <c r="A61" s="16">
        <v>58</v>
      </c>
      <c r="B61" s="34">
        <v>331503006</v>
      </c>
      <c r="C61" s="91" t="s">
        <v>1113</v>
      </c>
      <c r="D61" s="144"/>
      <c r="E61" s="145"/>
      <c r="F61" s="127" t="s">
        <v>16</v>
      </c>
      <c r="G61" s="128">
        <v>1890</v>
      </c>
      <c r="H61" s="128">
        <v>1701</v>
      </c>
      <c r="I61" s="129">
        <v>1152</v>
      </c>
      <c r="J61" s="144"/>
      <c r="K61" s="142"/>
      <c r="L61" s="142"/>
    </row>
    <row r="62" s="138" customFormat="1" ht="25" customHeight="1" spans="1:12">
      <c r="A62" s="16">
        <v>59</v>
      </c>
      <c r="B62" s="34">
        <v>331503008</v>
      </c>
      <c r="C62" s="91" t="s">
        <v>1114</v>
      </c>
      <c r="D62" s="144"/>
      <c r="E62" s="145"/>
      <c r="F62" s="127" t="s">
        <v>16</v>
      </c>
      <c r="G62" s="128">
        <v>1764</v>
      </c>
      <c r="H62" s="128">
        <v>1587.6</v>
      </c>
      <c r="I62" s="129">
        <v>1075</v>
      </c>
      <c r="J62" s="144"/>
      <c r="K62" s="142"/>
      <c r="L62" s="142"/>
    </row>
    <row r="63" s="138" customFormat="1" ht="25" customHeight="1" spans="1:12">
      <c r="A63" s="16">
        <v>60</v>
      </c>
      <c r="B63" s="34">
        <v>331501011</v>
      </c>
      <c r="C63" s="91" t="s">
        <v>1115</v>
      </c>
      <c r="D63" s="144"/>
      <c r="E63" s="145"/>
      <c r="F63" s="127" t="s">
        <v>16</v>
      </c>
      <c r="G63" s="128">
        <v>2975</v>
      </c>
      <c r="H63" s="128">
        <v>2677.5</v>
      </c>
      <c r="I63" s="129">
        <v>1555</v>
      </c>
      <c r="J63" s="144"/>
      <c r="K63" s="142"/>
      <c r="L63" s="142"/>
    </row>
    <row r="64" s="138" customFormat="1" ht="25" customHeight="1" spans="1:12">
      <c r="A64" s="16">
        <v>61</v>
      </c>
      <c r="B64" s="34">
        <v>331501012</v>
      </c>
      <c r="C64" s="91" t="s">
        <v>1116</v>
      </c>
      <c r="D64" s="144"/>
      <c r="E64" s="145"/>
      <c r="F64" s="127" t="s">
        <v>16</v>
      </c>
      <c r="G64" s="128">
        <v>2975</v>
      </c>
      <c r="H64" s="128">
        <v>2677.5</v>
      </c>
      <c r="I64" s="129">
        <v>1555</v>
      </c>
      <c r="J64" s="144"/>
      <c r="K64" s="142"/>
      <c r="L64" s="142"/>
    </row>
    <row r="65" s="138" customFormat="1" ht="37" customHeight="1" spans="1:12">
      <c r="A65" s="16">
        <v>62</v>
      </c>
      <c r="B65" s="34">
        <v>331501013</v>
      </c>
      <c r="C65" s="91" t="s">
        <v>1117</v>
      </c>
      <c r="D65" s="144"/>
      <c r="E65" s="145"/>
      <c r="F65" s="127" t="s">
        <v>16</v>
      </c>
      <c r="G65" s="128">
        <v>3283</v>
      </c>
      <c r="H65" s="128">
        <v>2954.7</v>
      </c>
      <c r="I65" s="129">
        <v>1715</v>
      </c>
      <c r="J65" s="144"/>
      <c r="K65" s="142"/>
      <c r="L65" s="142"/>
    </row>
    <row r="66" s="138" customFormat="1" ht="150" customHeight="1" spans="1:12">
      <c r="A66" s="16">
        <v>63</v>
      </c>
      <c r="B66" s="34">
        <v>331501063</v>
      </c>
      <c r="C66" s="91" t="s">
        <v>1118</v>
      </c>
      <c r="D66" s="117" t="s">
        <v>1119</v>
      </c>
      <c r="E66" s="117" t="s">
        <v>1120</v>
      </c>
      <c r="F66" s="118" t="s">
        <v>16</v>
      </c>
      <c r="G66" s="118" t="s">
        <v>774</v>
      </c>
      <c r="H66" s="118"/>
      <c r="I66" s="118"/>
      <c r="J66" s="144"/>
      <c r="K66" s="142"/>
      <c r="L66" s="142"/>
    </row>
    <row r="67" s="138" customFormat="1" ht="25" customHeight="1" spans="1:12">
      <c r="A67" s="16">
        <v>64</v>
      </c>
      <c r="B67" s="34">
        <v>331501015</v>
      </c>
      <c r="C67" s="91" t="s">
        <v>1121</v>
      </c>
      <c r="D67" s="144"/>
      <c r="E67" s="145"/>
      <c r="F67" s="127" t="s">
        <v>16</v>
      </c>
      <c r="G67" s="128">
        <v>3430</v>
      </c>
      <c r="H67" s="128">
        <v>3087</v>
      </c>
      <c r="I67" s="129">
        <v>1792</v>
      </c>
      <c r="J67" s="144"/>
      <c r="K67" s="142"/>
      <c r="L67" s="142"/>
    </row>
    <row r="68" s="138" customFormat="1" ht="53" customHeight="1" spans="1:12">
      <c r="A68" s="16">
        <v>65</v>
      </c>
      <c r="B68" s="34">
        <v>331501016</v>
      </c>
      <c r="C68" s="91" t="s">
        <v>1122</v>
      </c>
      <c r="D68" s="131" t="s">
        <v>1123</v>
      </c>
      <c r="E68" s="131" t="s">
        <v>1124</v>
      </c>
      <c r="F68" s="127" t="s">
        <v>16</v>
      </c>
      <c r="G68" s="128">
        <v>3038</v>
      </c>
      <c r="H68" s="128">
        <v>2734.2</v>
      </c>
      <c r="I68" s="129">
        <v>1587</v>
      </c>
      <c r="J68" s="144"/>
      <c r="K68" s="142"/>
      <c r="L68" s="142"/>
    </row>
    <row r="69" s="138" customFormat="1" ht="29" customHeight="1" spans="1:12">
      <c r="A69" s="16">
        <v>66</v>
      </c>
      <c r="B69" s="34">
        <v>331503005</v>
      </c>
      <c r="C69" s="91" t="s">
        <v>1125</v>
      </c>
      <c r="D69" s="131" t="s">
        <v>1126</v>
      </c>
      <c r="E69" s="131"/>
      <c r="F69" s="127" t="s">
        <v>16</v>
      </c>
      <c r="G69" s="128">
        <v>2450</v>
      </c>
      <c r="H69" s="128">
        <v>2205</v>
      </c>
      <c r="I69" s="129">
        <v>1280</v>
      </c>
      <c r="J69" s="144"/>
      <c r="K69" s="142"/>
      <c r="L69" s="142"/>
    </row>
    <row r="70" s="138" customFormat="1" ht="29" customHeight="1" spans="1:12">
      <c r="A70" s="16">
        <v>67</v>
      </c>
      <c r="B70" s="34">
        <v>331503001</v>
      </c>
      <c r="C70" s="91" t="s">
        <v>1127</v>
      </c>
      <c r="D70" s="144"/>
      <c r="E70" s="131" t="s">
        <v>1128</v>
      </c>
      <c r="F70" s="127" t="s">
        <v>16</v>
      </c>
      <c r="G70" s="128">
        <v>2940</v>
      </c>
      <c r="H70" s="128">
        <v>2646</v>
      </c>
      <c r="I70" s="129">
        <v>1536</v>
      </c>
      <c r="J70" s="144"/>
      <c r="K70" s="142"/>
      <c r="L70" s="142"/>
    </row>
    <row r="71" s="138" customFormat="1" ht="29" customHeight="1" spans="1:12">
      <c r="A71" s="16">
        <v>68</v>
      </c>
      <c r="B71" s="34">
        <v>331503002</v>
      </c>
      <c r="C71" s="91" t="s">
        <v>1129</v>
      </c>
      <c r="D71" s="144"/>
      <c r="E71" s="145"/>
      <c r="F71" s="127" t="s">
        <v>16</v>
      </c>
      <c r="G71" s="128">
        <v>1890</v>
      </c>
      <c r="H71" s="128">
        <v>1701</v>
      </c>
      <c r="I71" s="129">
        <v>1152</v>
      </c>
      <c r="J71" s="144"/>
      <c r="K71" s="142"/>
      <c r="L71" s="142"/>
    </row>
    <row r="72" s="138" customFormat="1" ht="29" customHeight="1" spans="1:12">
      <c r="A72" s="16">
        <v>69</v>
      </c>
      <c r="B72" s="34">
        <v>330703005</v>
      </c>
      <c r="C72" s="91" t="s">
        <v>1130</v>
      </c>
      <c r="D72" s="131" t="s">
        <v>1131</v>
      </c>
      <c r="E72" s="131"/>
      <c r="F72" s="127" t="s">
        <v>16</v>
      </c>
      <c r="G72" s="128">
        <v>2205</v>
      </c>
      <c r="H72" s="128">
        <v>1984.5</v>
      </c>
      <c r="I72" s="129">
        <v>1152</v>
      </c>
      <c r="J72" s="144"/>
      <c r="K72" s="142"/>
      <c r="L72" s="142"/>
    </row>
    <row r="73" s="138" customFormat="1" ht="29" customHeight="1" spans="1:12">
      <c r="A73" s="16">
        <v>70</v>
      </c>
      <c r="B73" s="34">
        <v>331503003</v>
      </c>
      <c r="C73" s="91" t="s">
        <v>1132</v>
      </c>
      <c r="D73" s="144"/>
      <c r="E73" s="131" t="s">
        <v>1128</v>
      </c>
      <c r="F73" s="127" t="s">
        <v>16</v>
      </c>
      <c r="G73" s="128">
        <v>3430</v>
      </c>
      <c r="H73" s="128">
        <v>3087</v>
      </c>
      <c r="I73" s="129">
        <v>1792</v>
      </c>
      <c r="J73" s="144"/>
      <c r="K73" s="142"/>
      <c r="L73" s="142"/>
    </row>
    <row r="74" s="138" customFormat="1" ht="37" customHeight="1" spans="1:12">
      <c r="A74" s="16">
        <v>71</v>
      </c>
      <c r="B74" s="34">
        <v>331503004</v>
      </c>
      <c r="C74" s="91" t="s">
        <v>1133</v>
      </c>
      <c r="D74" s="131" t="s">
        <v>1134</v>
      </c>
      <c r="E74" s="131" t="s">
        <v>1135</v>
      </c>
      <c r="F74" s="127" t="s">
        <v>16</v>
      </c>
      <c r="G74" s="128">
        <v>1764</v>
      </c>
      <c r="H74" s="128">
        <v>1587.6</v>
      </c>
      <c r="I74" s="129">
        <v>1075</v>
      </c>
      <c r="J74" s="144"/>
      <c r="K74" s="142"/>
      <c r="L74" s="142"/>
    </row>
    <row r="75" s="138" customFormat="1" ht="37" customHeight="1" spans="1:12">
      <c r="A75" s="16">
        <v>72</v>
      </c>
      <c r="B75" s="34">
        <v>331503009</v>
      </c>
      <c r="C75" s="91" t="s">
        <v>1136</v>
      </c>
      <c r="D75" s="144"/>
      <c r="E75" s="131" t="s">
        <v>1137</v>
      </c>
      <c r="F75" s="127" t="s">
        <v>16</v>
      </c>
      <c r="G75" s="128">
        <v>3430</v>
      </c>
      <c r="H75" s="128">
        <v>3087</v>
      </c>
      <c r="I75" s="129">
        <v>1792</v>
      </c>
      <c r="J75" s="144"/>
      <c r="K75" s="142"/>
      <c r="L75" s="142"/>
    </row>
    <row r="76" s="138" customFormat="1" ht="37" customHeight="1" spans="1:12">
      <c r="A76" s="16">
        <v>73</v>
      </c>
      <c r="B76" s="34">
        <v>331503010</v>
      </c>
      <c r="C76" s="91" t="s">
        <v>1138</v>
      </c>
      <c r="D76" s="144"/>
      <c r="E76" s="131" t="s">
        <v>1139</v>
      </c>
      <c r="F76" s="127" t="s">
        <v>16</v>
      </c>
      <c r="G76" s="128">
        <v>3430</v>
      </c>
      <c r="H76" s="128">
        <v>3087</v>
      </c>
      <c r="I76" s="129">
        <v>1792</v>
      </c>
      <c r="J76" s="144"/>
      <c r="K76" s="142"/>
      <c r="L76" s="142"/>
    </row>
    <row r="77" s="138" customFormat="1" ht="37" customHeight="1" spans="1:12">
      <c r="A77" s="16">
        <v>74</v>
      </c>
      <c r="B77" s="34">
        <v>331503012</v>
      </c>
      <c r="C77" s="91" t="s">
        <v>1140</v>
      </c>
      <c r="D77" s="144"/>
      <c r="E77" s="131" t="s">
        <v>1141</v>
      </c>
      <c r="F77" s="127" t="s">
        <v>16</v>
      </c>
      <c r="G77" s="128">
        <v>2289</v>
      </c>
      <c r="H77" s="128">
        <v>2060.1</v>
      </c>
      <c r="I77" s="129">
        <v>1395</v>
      </c>
      <c r="J77" s="144"/>
      <c r="K77" s="142"/>
      <c r="L77" s="142"/>
    </row>
    <row r="78" s="138" customFormat="1" ht="28" customHeight="1" spans="1:12">
      <c r="A78" s="16">
        <v>75</v>
      </c>
      <c r="B78" s="34">
        <v>331503013</v>
      </c>
      <c r="C78" s="91" t="s">
        <v>1142</v>
      </c>
      <c r="D78" s="144"/>
      <c r="E78" s="145"/>
      <c r="F78" s="127" t="s">
        <v>16</v>
      </c>
      <c r="G78" s="128">
        <v>1288</v>
      </c>
      <c r="H78" s="128">
        <v>1159.2</v>
      </c>
      <c r="I78" s="129">
        <v>787</v>
      </c>
      <c r="J78" s="144"/>
      <c r="K78" s="142"/>
      <c r="L78" s="142"/>
    </row>
    <row r="79" s="138" customFormat="1" ht="32" customHeight="1" spans="1:12">
      <c r="A79" s="16">
        <v>76</v>
      </c>
      <c r="B79" s="34">
        <v>331503014</v>
      </c>
      <c r="C79" s="91" t="s">
        <v>1143</v>
      </c>
      <c r="D79" s="144"/>
      <c r="E79" s="131" t="s">
        <v>1144</v>
      </c>
      <c r="F79" s="127" t="s">
        <v>16</v>
      </c>
      <c r="G79" s="128">
        <v>2940</v>
      </c>
      <c r="H79" s="128">
        <v>2646</v>
      </c>
      <c r="I79" s="129">
        <v>1536</v>
      </c>
      <c r="J79" s="144"/>
      <c r="K79" s="142"/>
      <c r="L79" s="142"/>
    </row>
    <row r="80" s="138" customFormat="1" ht="24" customHeight="1" spans="1:12">
      <c r="A80" s="16">
        <v>77</v>
      </c>
      <c r="B80" s="34">
        <v>331503011</v>
      </c>
      <c r="C80" s="91" t="s">
        <v>1145</v>
      </c>
      <c r="D80" s="144"/>
      <c r="E80" s="145"/>
      <c r="F80" s="127" t="s">
        <v>16</v>
      </c>
      <c r="G80" s="128">
        <v>2975</v>
      </c>
      <c r="H80" s="128">
        <v>2677.5</v>
      </c>
      <c r="I80" s="129">
        <v>1555</v>
      </c>
      <c r="J80" s="144"/>
      <c r="K80" s="142"/>
      <c r="L80" s="142"/>
    </row>
    <row r="81" s="138" customFormat="1" ht="24" customHeight="1" spans="1:12">
      <c r="A81" s="16">
        <v>78</v>
      </c>
      <c r="B81" s="34">
        <v>331503007</v>
      </c>
      <c r="C81" s="91" t="s">
        <v>1146</v>
      </c>
      <c r="D81" s="131" t="s">
        <v>1147</v>
      </c>
      <c r="E81" s="131"/>
      <c r="F81" s="127" t="s">
        <v>16</v>
      </c>
      <c r="G81" s="128">
        <v>1288</v>
      </c>
      <c r="H81" s="128">
        <v>1159.2</v>
      </c>
      <c r="I81" s="129">
        <v>787</v>
      </c>
      <c r="J81" s="144"/>
      <c r="K81" s="142"/>
      <c r="L81" s="142"/>
    </row>
    <row r="82" s="138" customFormat="1" ht="24" customHeight="1" spans="1:12">
      <c r="A82" s="16">
        <v>79</v>
      </c>
      <c r="B82" s="34">
        <v>331503017</v>
      </c>
      <c r="C82" s="91" t="s">
        <v>1148</v>
      </c>
      <c r="D82" s="144"/>
      <c r="E82" s="145"/>
      <c r="F82" s="127" t="s">
        <v>16</v>
      </c>
      <c r="G82" s="128">
        <v>1554</v>
      </c>
      <c r="H82" s="128">
        <v>1398.6</v>
      </c>
      <c r="I82" s="129">
        <v>947</v>
      </c>
      <c r="J82" s="144"/>
      <c r="K82" s="142"/>
      <c r="L82" s="142"/>
    </row>
    <row r="83" s="138" customFormat="1" ht="37" customHeight="1" spans="1:12">
      <c r="A83" s="16">
        <v>80</v>
      </c>
      <c r="B83" s="34">
        <v>331503015</v>
      </c>
      <c r="C83" s="91" t="s">
        <v>1149</v>
      </c>
      <c r="D83" s="117" t="s">
        <v>1150</v>
      </c>
      <c r="E83" s="117" t="s">
        <v>1141</v>
      </c>
      <c r="F83" s="118" t="s">
        <v>16</v>
      </c>
      <c r="G83" s="132">
        <v>1659</v>
      </c>
      <c r="H83" s="132">
        <v>1493.1</v>
      </c>
      <c r="I83" s="149">
        <v>1011</v>
      </c>
      <c r="J83" s="144"/>
      <c r="K83" s="142"/>
      <c r="L83" s="142"/>
    </row>
    <row r="84" s="138" customFormat="1" ht="36" customHeight="1" spans="1:12">
      <c r="A84" s="16">
        <v>81</v>
      </c>
      <c r="B84" s="34">
        <v>331518001</v>
      </c>
      <c r="C84" s="91" t="s">
        <v>1151</v>
      </c>
      <c r="D84" s="144"/>
      <c r="E84" s="145"/>
      <c r="F84" s="127" t="s">
        <v>16</v>
      </c>
      <c r="G84" s="128">
        <v>768</v>
      </c>
      <c r="H84" s="128">
        <v>691</v>
      </c>
      <c r="I84" s="129">
        <v>512</v>
      </c>
      <c r="J84" s="144" t="s">
        <v>1152</v>
      </c>
      <c r="K84" s="142"/>
      <c r="L84" s="142"/>
    </row>
    <row r="85" s="138" customFormat="1" ht="25" customHeight="1" spans="1:12">
      <c r="A85" s="16">
        <v>82</v>
      </c>
      <c r="B85" s="34">
        <v>331503018</v>
      </c>
      <c r="C85" s="91" t="s">
        <v>1153</v>
      </c>
      <c r="D85" s="144"/>
      <c r="E85" s="145"/>
      <c r="F85" s="127" t="s">
        <v>16</v>
      </c>
      <c r="G85" s="128">
        <v>924</v>
      </c>
      <c r="H85" s="128">
        <v>832</v>
      </c>
      <c r="I85" s="129">
        <v>563</v>
      </c>
      <c r="J85" s="144"/>
      <c r="K85" s="142"/>
      <c r="L85" s="142"/>
    </row>
    <row r="86" s="138" customFormat="1" ht="25" customHeight="1" spans="1:12">
      <c r="A86" s="16">
        <v>83</v>
      </c>
      <c r="B86" s="34">
        <v>331503019</v>
      </c>
      <c r="C86" s="91" t="s">
        <v>1154</v>
      </c>
      <c r="D86" s="144"/>
      <c r="E86" s="145"/>
      <c r="F86" s="127" t="s">
        <v>16</v>
      </c>
      <c r="G86" s="128">
        <v>763</v>
      </c>
      <c r="H86" s="128">
        <v>687</v>
      </c>
      <c r="I86" s="129">
        <v>467</v>
      </c>
      <c r="J86" s="144"/>
      <c r="K86" s="142"/>
      <c r="L86" s="142"/>
    </row>
    <row r="87" s="138" customFormat="1" ht="25" customHeight="1" spans="1:12">
      <c r="A87" s="16">
        <v>84</v>
      </c>
      <c r="B87" s="34">
        <v>331504006</v>
      </c>
      <c r="C87" s="91" t="s">
        <v>1155</v>
      </c>
      <c r="D87" s="144"/>
      <c r="E87" s="145"/>
      <c r="F87" s="127" t="s">
        <v>16</v>
      </c>
      <c r="G87" s="128">
        <v>2079</v>
      </c>
      <c r="H87" s="128">
        <v>1871.1</v>
      </c>
      <c r="I87" s="129">
        <v>1267</v>
      </c>
      <c r="J87" s="144"/>
      <c r="K87" s="142"/>
      <c r="L87" s="142"/>
    </row>
    <row r="88" s="138" customFormat="1" ht="25" customHeight="1" spans="1:12">
      <c r="A88" s="16">
        <v>85</v>
      </c>
      <c r="B88" s="34">
        <v>331504007</v>
      </c>
      <c r="C88" s="91" t="s">
        <v>1156</v>
      </c>
      <c r="D88" s="144"/>
      <c r="E88" s="145"/>
      <c r="F88" s="127" t="s">
        <v>16</v>
      </c>
      <c r="G88" s="128">
        <v>2793</v>
      </c>
      <c r="H88" s="128">
        <v>2513.7</v>
      </c>
      <c r="I88" s="129">
        <v>1459</v>
      </c>
      <c r="J88" s="144"/>
      <c r="K88" s="142"/>
      <c r="L88" s="142"/>
    </row>
    <row r="89" s="138" customFormat="1" ht="51" customHeight="1" spans="1:12">
      <c r="A89" s="16">
        <v>86</v>
      </c>
      <c r="B89" s="34">
        <v>331504001</v>
      </c>
      <c r="C89" s="91" t="s">
        <v>1157</v>
      </c>
      <c r="D89" s="131" t="s">
        <v>1158</v>
      </c>
      <c r="E89" s="131"/>
      <c r="F89" s="127" t="s">
        <v>16</v>
      </c>
      <c r="G89" s="128">
        <v>1575</v>
      </c>
      <c r="H89" s="128">
        <v>1417.5</v>
      </c>
      <c r="I89" s="129">
        <v>960</v>
      </c>
      <c r="J89" s="144"/>
      <c r="K89" s="142"/>
      <c r="L89" s="142"/>
    </row>
    <row r="90" s="138" customFormat="1" ht="27" customHeight="1" spans="1:12">
      <c r="A90" s="16">
        <v>87</v>
      </c>
      <c r="B90" s="34">
        <v>331504002</v>
      </c>
      <c r="C90" s="91" t="s">
        <v>1159</v>
      </c>
      <c r="D90" s="144"/>
      <c r="E90" s="145"/>
      <c r="F90" s="127" t="s">
        <v>16</v>
      </c>
      <c r="G90" s="128">
        <v>1764</v>
      </c>
      <c r="H90" s="128">
        <v>1587.6</v>
      </c>
      <c r="I90" s="129">
        <v>1075</v>
      </c>
      <c r="J90" s="144"/>
      <c r="K90" s="142"/>
      <c r="L90" s="142"/>
    </row>
    <row r="91" s="138" customFormat="1" ht="27" customHeight="1" spans="1:12">
      <c r="A91" s="16">
        <v>88</v>
      </c>
      <c r="B91" s="34">
        <v>331504003</v>
      </c>
      <c r="C91" s="91" t="s">
        <v>1160</v>
      </c>
      <c r="D91" s="131" t="s">
        <v>1161</v>
      </c>
      <c r="E91" s="131"/>
      <c r="F91" s="127" t="s">
        <v>16</v>
      </c>
      <c r="G91" s="128">
        <v>1764</v>
      </c>
      <c r="H91" s="128">
        <v>1587.6</v>
      </c>
      <c r="I91" s="129">
        <v>1075</v>
      </c>
      <c r="J91" s="144"/>
      <c r="K91" s="142"/>
      <c r="L91" s="142"/>
    </row>
    <row r="92" s="138" customFormat="1" ht="27" customHeight="1" spans="1:12">
      <c r="A92" s="16">
        <v>89</v>
      </c>
      <c r="B92" s="34">
        <v>331504004</v>
      </c>
      <c r="C92" s="91" t="s">
        <v>1162</v>
      </c>
      <c r="D92" s="131" t="s">
        <v>1163</v>
      </c>
      <c r="E92" s="131"/>
      <c r="F92" s="127" t="s">
        <v>16</v>
      </c>
      <c r="G92" s="128">
        <v>1764</v>
      </c>
      <c r="H92" s="128">
        <v>1587.6</v>
      </c>
      <c r="I92" s="129">
        <v>1075</v>
      </c>
      <c r="J92" s="144"/>
      <c r="K92" s="142"/>
      <c r="L92" s="142"/>
    </row>
    <row r="93" s="138" customFormat="1" ht="27" customHeight="1" spans="1:12">
      <c r="A93" s="16">
        <v>90</v>
      </c>
      <c r="B93" s="34">
        <v>331504005</v>
      </c>
      <c r="C93" s="91" t="s">
        <v>1164</v>
      </c>
      <c r="D93" s="144"/>
      <c r="E93" s="145"/>
      <c r="F93" s="127" t="s">
        <v>16</v>
      </c>
      <c r="G93" s="128">
        <v>1764</v>
      </c>
      <c r="H93" s="128">
        <v>1587.6</v>
      </c>
      <c r="I93" s="129">
        <v>1075</v>
      </c>
      <c r="J93" s="144"/>
      <c r="K93" s="142"/>
      <c r="L93" s="142"/>
    </row>
    <row r="94" s="138" customFormat="1" ht="27" customHeight="1" spans="1:12">
      <c r="A94" s="16">
        <v>91</v>
      </c>
      <c r="B94" s="34">
        <v>331504010</v>
      </c>
      <c r="C94" s="91" t="s">
        <v>1165</v>
      </c>
      <c r="D94" s="131" t="s">
        <v>1166</v>
      </c>
      <c r="E94" s="131"/>
      <c r="F94" s="127" t="s">
        <v>16</v>
      </c>
      <c r="G94" s="128">
        <v>1764</v>
      </c>
      <c r="H94" s="128">
        <v>1587.6</v>
      </c>
      <c r="I94" s="129">
        <v>1075</v>
      </c>
      <c r="J94" s="144"/>
      <c r="K94" s="142"/>
      <c r="L94" s="142"/>
    </row>
    <row r="95" s="138" customFormat="1" ht="27" customHeight="1" spans="1:12">
      <c r="A95" s="16">
        <v>92</v>
      </c>
      <c r="B95" s="34">
        <v>331504011</v>
      </c>
      <c r="C95" s="91" t="s">
        <v>1167</v>
      </c>
      <c r="D95" s="144"/>
      <c r="E95" s="145"/>
      <c r="F95" s="127" t="s">
        <v>16</v>
      </c>
      <c r="G95" s="128">
        <v>1344</v>
      </c>
      <c r="H95" s="128">
        <v>1209.6</v>
      </c>
      <c r="I95" s="129">
        <v>947</v>
      </c>
      <c r="J95" s="144"/>
      <c r="K95" s="142"/>
      <c r="L95" s="142"/>
    </row>
    <row r="96" s="138" customFormat="1" ht="27" customHeight="1" spans="1:12">
      <c r="A96" s="16">
        <v>93</v>
      </c>
      <c r="B96" s="34">
        <v>331518002</v>
      </c>
      <c r="C96" s="91" t="s">
        <v>1168</v>
      </c>
      <c r="D96" s="131" t="s">
        <v>1169</v>
      </c>
      <c r="E96" s="131"/>
      <c r="F96" s="127" t="s">
        <v>16</v>
      </c>
      <c r="G96" s="128">
        <v>840</v>
      </c>
      <c r="H96" s="128">
        <v>756</v>
      </c>
      <c r="I96" s="129">
        <v>512</v>
      </c>
      <c r="J96" s="144"/>
      <c r="K96" s="142"/>
      <c r="L96" s="142"/>
    </row>
    <row r="97" s="138" customFormat="1" ht="39" customHeight="1" spans="1:12">
      <c r="A97" s="16">
        <v>94</v>
      </c>
      <c r="B97" s="34">
        <v>331501028</v>
      </c>
      <c r="C97" s="91" t="s">
        <v>1170</v>
      </c>
      <c r="D97" s="114" t="s">
        <v>1171</v>
      </c>
      <c r="E97" s="131" t="s">
        <v>1040</v>
      </c>
      <c r="F97" s="127" t="s">
        <v>16</v>
      </c>
      <c r="G97" s="128">
        <v>2667</v>
      </c>
      <c r="H97" s="128">
        <v>2400.3</v>
      </c>
      <c r="I97" s="129">
        <v>1395</v>
      </c>
      <c r="J97" s="144"/>
      <c r="K97" s="142"/>
      <c r="L97" s="142"/>
    </row>
    <row r="98" s="138" customFormat="1" ht="70" customHeight="1" spans="1:12">
      <c r="A98" s="16">
        <v>95</v>
      </c>
      <c r="B98" s="34">
        <v>331501032</v>
      </c>
      <c r="C98" s="91" t="s">
        <v>1172</v>
      </c>
      <c r="D98" s="131" t="s">
        <v>1173</v>
      </c>
      <c r="E98" s="131" t="s">
        <v>1040</v>
      </c>
      <c r="F98" s="127" t="s">
        <v>16</v>
      </c>
      <c r="G98" s="128">
        <v>4366</v>
      </c>
      <c r="H98" s="128">
        <v>3542</v>
      </c>
      <c r="I98" s="129">
        <v>1651</v>
      </c>
      <c r="J98" s="117" t="s">
        <v>1174</v>
      </c>
      <c r="K98" s="142"/>
      <c r="L98" s="142"/>
    </row>
    <row r="99" s="138" customFormat="1" ht="22" customHeight="1" spans="1:12">
      <c r="A99" s="16">
        <v>96</v>
      </c>
      <c r="B99" s="34">
        <v>331505012</v>
      </c>
      <c r="C99" s="91" t="s">
        <v>1175</v>
      </c>
      <c r="D99" s="144"/>
      <c r="E99" s="145"/>
      <c r="F99" s="127" t="s">
        <v>16</v>
      </c>
      <c r="G99" s="128">
        <v>2205</v>
      </c>
      <c r="H99" s="128">
        <v>1984.5</v>
      </c>
      <c r="I99" s="129">
        <v>1152</v>
      </c>
      <c r="J99" s="144"/>
      <c r="K99" s="142"/>
      <c r="L99" s="142"/>
    </row>
    <row r="100" s="138" customFormat="1" ht="22" customHeight="1" spans="1:12">
      <c r="A100" s="16">
        <v>97</v>
      </c>
      <c r="B100" s="34">
        <v>331501045</v>
      </c>
      <c r="C100" s="91" t="s">
        <v>1176</v>
      </c>
      <c r="D100" s="144"/>
      <c r="E100" s="145"/>
      <c r="F100" s="127" t="s">
        <v>16</v>
      </c>
      <c r="G100" s="128">
        <v>960</v>
      </c>
      <c r="H100" s="128">
        <v>864</v>
      </c>
      <c r="I100" s="129">
        <v>640</v>
      </c>
      <c r="J100" s="144"/>
      <c r="K100" s="142"/>
      <c r="L100" s="142"/>
    </row>
    <row r="101" s="138" customFormat="1" ht="112" customHeight="1" spans="1:12">
      <c r="A101" s="16">
        <v>98</v>
      </c>
      <c r="B101" s="34">
        <v>331501046</v>
      </c>
      <c r="C101" s="91" t="s">
        <v>1177</v>
      </c>
      <c r="D101" s="144"/>
      <c r="E101" s="145"/>
      <c r="F101" s="127" t="s">
        <v>16</v>
      </c>
      <c r="G101" s="128">
        <v>3430</v>
      </c>
      <c r="H101" s="128">
        <v>3087</v>
      </c>
      <c r="I101" s="129">
        <v>1792</v>
      </c>
      <c r="J101" s="117" t="s">
        <v>1178</v>
      </c>
      <c r="K101" s="142"/>
      <c r="L101" s="142"/>
    </row>
    <row r="102" s="138" customFormat="1" ht="26" customHeight="1" spans="1:12">
      <c r="A102" s="16">
        <v>99</v>
      </c>
      <c r="B102" s="34">
        <v>331505009</v>
      </c>
      <c r="C102" s="91" t="s">
        <v>1179</v>
      </c>
      <c r="D102" s="144"/>
      <c r="E102" s="145"/>
      <c r="F102" s="127" t="s">
        <v>16</v>
      </c>
      <c r="G102" s="128">
        <v>1470</v>
      </c>
      <c r="H102" s="128">
        <v>1323</v>
      </c>
      <c r="I102" s="129">
        <v>896</v>
      </c>
      <c r="J102" s="144"/>
      <c r="K102" s="142"/>
      <c r="L102" s="142"/>
    </row>
    <row r="103" s="138" customFormat="1" ht="26" customHeight="1" spans="1:12">
      <c r="A103" s="16">
        <v>100</v>
      </c>
      <c r="B103" s="34">
        <v>331505010</v>
      </c>
      <c r="C103" s="91" t="s">
        <v>1180</v>
      </c>
      <c r="D103" s="144"/>
      <c r="E103" s="145"/>
      <c r="F103" s="127" t="s">
        <v>16</v>
      </c>
      <c r="G103" s="128">
        <v>1660</v>
      </c>
      <c r="H103" s="128">
        <v>1357</v>
      </c>
      <c r="I103" s="129">
        <v>896</v>
      </c>
      <c r="J103" s="144"/>
      <c r="K103" s="142"/>
      <c r="L103" s="142"/>
    </row>
    <row r="104" s="138" customFormat="1" ht="36" customHeight="1" spans="1:12">
      <c r="A104" s="16">
        <v>101</v>
      </c>
      <c r="B104" s="34">
        <v>331505011</v>
      </c>
      <c r="C104" s="91" t="s">
        <v>1181</v>
      </c>
      <c r="D104" s="131" t="s">
        <v>1182</v>
      </c>
      <c r="E104" s="131"/>
      <c r="F104" s="127" t="s">
        <v>16</v>
      </c>
      <c r="G104" s="128">
        <v>1365</v>
      </c>
      <c r="H104" s="128">
        <v>1228.5</v>
      </c>
      <c r="I104" s="129">
        <v>832</v>
      </c>
      <c r="J104" s="144"/>
      <c r="K104" s="142"/>
      <c r="L104" s="142"/>
    </row>
    <row r="105" s="138" customFormat="1" ht="37" customHeight="1" spans="1:12">
      <c r="A105" s="16">
        <v>102</v>
      </c>
      <c r="B105" s="34">
        <v>331505038</v>
      </c>
      <c r="C105" s="91" t="s">
        <v>1183</v>
      </c>
      <c r="D105" s="131" t="s">
        <v>1184</v>
      </c>
      <c r="E105" s="131"/>
      <c r="F105" s="127" t="s">
        <v>16</v>
      </c>
      <c r="G105" s="128">
        <v>1420</v>
      </c>
      <c r="H105" s="128">
        <v>1163</v>
      </c>
      <c r="I105" s="129">
        <v>768</v>
      </c>
      <c r="J105" s="117" t="s">
        <v>1185</v>
      </c>
      <c r="K105" s="142"/>
      <c r="L105" s="142"/>
    </row>
    <row r="106" s="138" customFormat="1" ht="25" customHeight="1" spans="1:12">
      <c r="A106" s="16">
        <v>103</v>
      </c>
      <c r="B106" s="34">
        <v>331505035</v>
      </c>
      <c r="C106" s="91" t="s">
        <v>1186</v>
      </c>
      <c r="D106" s="144"/>
      <c r="E106" s="145"/>
      <c r="F106" s="127" t="s">
        <v>16</v>
      </c>
      <c r="G106" s="128" t="s">
        <v>1187</v>
      </c>
      <c r="H106" s="128" t="s">
        <v>1188</v>
      </c>
      <c r="I106" s="128" t="s">
        <v>1189</v>
      </c>
      <c r="J106" s="144"/>
      <c r="K106" s="142"/>
      <c r="L106" s="142"/>
    </row>
    <row r="107" s="138" customFormat="1" ht="83" customHeight="1" spans="1:12">
      <c r="A107" s="16">
        <v>104</v>
      </c>
      <c r="B107" s="34">
        <v>331505001</v>
      </c>
      <c r="C107" s="91" t="s">
        <v>1190</v>
      </c>
      <c r="D107" s="144"/>
      <c r="E107" s="145"/>
      <c r="F107" s="127" t="s">
        <v>16</v>
      </c>
      <c r="G107" s="128">
        <v>999</v>
      </c>
      <c r="H107" s="128">
        <v>866</v>
      </c>
      <c r="I107" s="129">
        <v>627</v>
      </c>
      <c r="J107" s="131" t="s">
        <v>1191</v>
      </c>
      <c r="K107" s="142"/>
      <c r="L107" s="142"/>
    </row>
    <row r="108" s="138" customFormat="1" ht="38" customHeight="1" spans="1:12">
      <c r="A108" s="16">
        <v>105</v>
      </c>
      <c r="B108" s="34">
        <v>331515001</v>
      </c>
      <c r="C108" s="91" t="s">
        <v>1192</v>
      </c>
      <c r="D108" s="144"/>
      <c r="E108" s="145"/>
      <c r="F108" s="127" t="s">
        <v>16</v>
      </c>
      <c r="G108" s="128" t="s">
        <v>1193</v>
      </c>
      <c r="H108" s="128" t="s">
        <v>1194</v>
      </c>
      <c r="I108" s="128" t="s">
        <v>1195</v>
      </c>
      <c r="J108" s="117" t="s">
        <v>1196</v>
      </c>
      <c r="K108" s="142"/>
      <c r="L108" s="142"/>
    </row>
    <row r="109" s="138" customFormat="1" ht="38" customHeight="1" spans="1:12">
      <c r="A109" s="16">
        <v>106</v>
      </c>
      <c r="B109" s="210" t="s">
        <v>1197</v>
      </c>
      <c r="C109" s="91" t="s">
        <v>1198</v>
      </c>
      <c r="D109" s="117" t="s">
        <v>1199</v>
      </c>
      <c r="E109" s="117"/>
      <c r="F109" s="118" t="s">
        <v>16</v>
      </c>
      <c r="G109" s="128">
        <v>1100</v>
      </c>
      <c r="H109" s="128">
        <v>1030</v>
      </c>
      <c r="I109" s="129">
        <v>940</v>
      </c>
      <c r="J109" s="144"/>
      <c r="K109" s="142"/>
      <c r="L109" s="142"/>
    </row>
    <row r="110" s="138" customFormat="1" ht="24" customHeight="1" spans="1:12">
      <c r="A110" s="16">
        <v>107</v>
      </c>
      <c r="B110" s="34">
        <v>331505008</v>
      </c>
      <c r="C110" s="91" t="s">
        <v>1200</v>
      </c>
      <c r="D110" s="131" t="s">
        <v>1201</v>
      </c>
      <c r="E110" s="131"/>
      <c r="F110" s="127" t="s">
        <v>16</v>
      </c>
      <c r="G110" s="128">
        <v>1050</v>
      </c>
      <c r="H110" s="128">
        <v>945</v>
      </c>
      <c r="I110" s="129">
        <v>640</v>
      </c>
      <c r="J110" s="144"/>
      <c r="K110" s="142"/>
      <c r="L110" s="142"/>
    </row>
    <row r="111" s="138" customFormat="1" ht="24" customHeight="1" spans="1:12">
      <c r="A111" s="16">
        <v>108</v>
      </c>
      <c r="B111" s="34">
        <v>331505022</v>
      </c>
      <c r="C111" s="91" t="s">
        <v>1202</v>
      </c>
      <c r="D111" s="144"/>
      <c r="E111" s="145"/>
      <c r="F111" s="118" t="s">
        <v>16</v>
      </c>
      <c r="G111" s="118">
        <v>1001</v>
      </c>
      <c r="H111" s="118">
        <v>901</v>
      </c>
      <c r="I111" s="118">
        <v>704</v>
      </c>
      <c r="J111" s="144"/>
      <c r="K111" s="142"/>
      <c r="L111" s="142"/>
    </row>
    <row r="112" s="138" customFormat="1" ht="24" customHeight="1" spans="1:12">
      <c r="A112" s="16">
        <v>109</v>
      </c>
      <c r="B112" s="34">
        <v>331505023</v>
      </c>
      <c r="C112" s="91" t="s">
        <v>1203</v>
      </c>
      <c r="D112" s="144"/>
      <c r="E112" s="145"/>
      <c r="F112" s="127" t="s">
        <v>16</v>
      </c>
      <c r="G112" s="128">
        <v>1659</v>
      </c>
      <c r="H112" s="128">
        <v>1493.1</v>
      </c>
      <c r="I112" s="129">
        <v>1011</v>
      </c>
      <c r="J112" s="144"/>
      <c r="K112" s="142"/>
      <c r="L112" s="142"/>
    </row>
    <row r="113" s="138" customFormat="1" ht="34" customHeight="1" spans="1:12">
      <c r="A113" s="16">
        <v>110</v>
      </c>
      <c r="B113" s="34">
        <v>331505036</v>
      </c>
      <c r="C113" s="91" t="s">
        <v>1204</v>
      </c>
      <c r="D113" s="144"/>
      <c r="E113" s="145"/>
      <c r="F113" s="127" t="s">
        <v>16</v>
      </c>
      <c r="G113" s="128">
        <v>1470</v>
      </c>
      <c r="H113" s="128">
        <v>1323</v>
      </c>
      <c r="I113" s="129">
        <v>896</v>
      </c>
      <c r="J113" s="144"/>
      <c r="K113" s="142"/>
      <c r="L113" s="142"/>
    </row>
    <row r="114" s="138" customFormat="1" ht="24" customHeight="1" spans="1:12">
      <c r="A114" s="16">
        <v>111</v>
      </c>
      <c r="B114" s="34">
        <v>331515005</v>
      </c>
      <c r="C114" s="91" t="s">
        <v>1205</v>
      </c>
      <c r="D114" s="144"/>
      <c r="E114" s="145"/>
      <c r="F114" s="127" t="s">
        <v>16</v>
      </c>
      <c r="G114" s="128">
        <v>1239</v>
      </c>
      <c r="H114" s="128">
        <v>1115.1</v>
      </c>
      <c r="I114" s="129">
        <v>755</v>
      </c>
      <c r="J114" s="144"/>
      <c r="K114" s="142"/>
      <c r="L114" s="142"/>
    </row>
    <row r="115" s="138" customFormat="1" ht="24" customHeight="1" spans="1:12">
      <c r="A115" s="16">
        <v>112</v>
      </c>
      <c r="B115" s="34">
        <v>331515008</v>
      </c>
      <c r="C115" s="91" t="s">
        <v>1206</v>
      </c>
      <c r="D115" s="144"/>
      <c r="E115" s="145"/>
      <c r="F115" s="127" t="s">
        <v>16</v>
      </c>
      <c r="G115" s="128">
        <v>1071</v>
      </c>
      <c r="H115" s="128">
        <v>964</v>
      </c>
      <c r="I115" s="129">
        <v>755</v>
      </c>
      <c r="J115" s="144"/>
      <c r="K115" s="142"/>
      <c r="L115" s="142"/>
    </row>
    <row r="116" s="138" customFormat="1" ht="37" customHeight="1" spans="1:12">
      <c r="A116" s="16">
        <v>113</v>
      </c>
      <c r="B116" s="34">
        <v>331515002</v>
      </c>
      <c r="C116" s="91" t="s">
        <v>1207</v>
      </c>
      <c r="D116" s="144"/>
      <c r="E116" s="145"/>
      <c r="F116" s="127" t="s">
        <v>16</v>
      </c>
      <c r="G116" s="128">
        <v>1239</v>
      </c>
      <c r="H116" s="128">
        <v>1115.1</v>
      </c>
      <c r="I116" s="129">
        <v>755</v>
      </c>
      <c r="J116" s="117" t="s">
        <v>1208</v>
      </c>
      <c r="K116" s="142"/>
      <c r="L116" s="142"/>
    </row>
    <row r="117" s="138" customFormat="1" ht="37" customHeight="1" spans="1:12">
      <c r="A117" s="16">
        <v>114</v>
      </c>
      <c r="B117" s="34">
        <v>331515003</v>
      </c>
      <c r="C117" s="91" t="s">
        <v>1209</v>
      </c>
      <c r="D117" s="144"/>
      <c r="E117" s="145"/>
      <c r="F117" s="127" t="s">
        <v>16</v>
      </c>
      <c r="G117" s="128">
        <v>1239</v>
      </c>
      <c r="H117" s="128">
        <v>1115.1</v>
      </c>
      <c r="I117" s="129">
        <v>755</v>
      </c>
      <c r="J117" s="144"/>
      <c r="K117" s="142"/>
      <c r="L117" s="142"/>
    </row>
    <row r="118" s="138" customFormat="1" ht="40" customHeight="1" spans="1:12">
      <c r="A118" s="16">
        <v>115</v>
      </c>
      <c r="B118" s="34">
        <v>331505019</v>
      </c>
      <c r="C118" s="91" t="s">
        <v>1210</v>
      </c>
      <c r="D118" s="114" t="s">
        <v>1211</v>
      </c>
      <c r="E118" s="114"/>
      <c r="F118" s="109" t="s">
        <v>16</v>
      </c>
      <c r="G118" s="128">
        <v>1092</v>
      </c>
      <c r="H118" s="128">
        <v>983</v>
      </c>
      <c r="I118" s="128">
        <v>768</v>
      </c>
      <c r="J118" s="144"/>
      <c r="K118" s="142"/>
      <c r="L118" s="142"/>
    </row>
    <row r="119" s="138" customFormat="1" ht="37" customHeight="1" spans="1:12">
      <c r="A119" s="16">
        <v>116</v>
      </c>
      <c r="B119" s="34">
        <v>331505025</v>
      </c>
      <c r="C119" s="91" t="s">
        <v>1212</v>
      </c>
      <c r="D119" s="144"/>
      <c r="E119" s="145"/>
      <c r="F119" s="127" t="s">
        <v>16</v>
      </c>
      <c r="G119" s="128">
        <v>1575</v>
      </c>
      <c r="H119" s="128">
        <v>1417.5</v>
      </c>
      <c r="I119" s="129">
        <v>960</v>
      </c>
      <c r="J119" s="144"/>
      <c r="K119" s="142"/>
      <c r="L119" s="142"/>
    </row>
    <row r="120" s="138" customFormat="1" ht="38" customHeight="1" spans="1:12">
      <c r="A120" s="16">
        <v>117</v>
      </c>
      <c r="B120" s="34">
        <v>331505027</v>
      </c>
      <c r="C120" s="91" t="s">
        <v>1213</v>
      </c>
      <c r="D120" s="144"/>
      <c r="E120" s="145"/>
      <c r="F120" s="127" t="s">
        <v>16</v>
      </c>
      <c r="G120" s="128">
        <v>1890</v>
      </c>
      <c r="H120" s="128">
        <v>1701</v>
      </c>
      <c r="I120" s="129">
        <v>1152</v>
      </c>
      <c r="J120" s="144"/>
      <c r="K120" s="142"/>
      <c r="L120" s="142"/>
    </row>
    <row r="121" s="138" customFormat="1" ht="24" customHeight="1" spans="1:12">
      <c r="A121" s="16">
        <v>118</v>
      </c>
      <c r="B121" s="34">
        <v>331515007</v>
      </c>
      <c r="C121" s="91" t="s">
        <v>1214</v>
      </c>
      <c r="D121" s="144"/>
      <c r="E121" s="145"/>
      <c r="F121" s="127" t="s">
        <v>16</v>
      </c>
      <c r="G121" s="128">
        <v>1239</v>
      </c>
      <c r="H121" s="128">
        <v>1115.1</v>
      </c>
      <c r="I121" s="129">
        <v>755</v>
      </c>
      <c r="J121" s="144"/>
      <c r="K121" s="142"/>
      <c r="L121" s="142"/>
    </row>
    <row r="122" s="138" customFormat="1" ht="40" customHeight="1" spans="1:12">
      <c r="A122" s="16">
        <v>119</v>
      </c>
      <c r="B122" s="34">
        <v>331515006</v>
      </c>
      <c r="C122" s="91" t="s">
        <v>1215</v>
      </c>
      <c r="D122" s="144"/>
      <c r="E122" s="145"/>
      <c r="F122" s="127" t="s">
        <v>16</v>
      </c>
      <c r="G122" s="128">
        <v>1239</v>
      </c>
      <c r="H122" s="128">
        <v>1115.1</v>
      </c>
      <c r="I122" s="129">
        <v>755</v>
      </c>
      <c r="J122" s="144"/>
      <c r="K122" s="142"/>
      <c r="L122" s="142"/>
    </row>
    <row r="123" s="138" customFormat="1" ht="27" customHeight="1" spans="1:12">
      <c r="A123" s="16">
        <v>120</v>
      </c>
      <c r="B123" s="34">
        <v>331505039</v>
      </c>
      <c r="C123" s="91" t="s">
        <v>1216</v>
      </c>
      <c r="D123" s="131" t="s">
        <v>1184</v>
      </c>
      <c r="E123" s="131"/>
      <c r="F123" s="127" t="s">
        <v>16</v>
      </c>
      <c r="G123" s="128">
        <v>1420</v>
      </c>
      <c r="H123" s="128">
        <v>1163</v>
      </c>
      <c r="I123" s="129">
        <v>768</v>
      </c>
      <c r="J123" s="144"/>
      <c r="K123" s="142"/>
      <c r="L123" s="142"/>
    </row>
    <row r="124" s="138" customFormat="1" ht="40" customHeight="1" spans="1:12">
      <c r="A124" s="16">
        <v>121</v>
      </c>
      <c r="B124" s="34">
        <v>331509007</v>
      </c>
      <c r="C124" s="91" t="s">
        <v>1217</v>
      </c>
      <c r="D124" s="144"/>
      <c r="E124" s="145"/>
      <c r="F124" s="127" t="s">
        <v>16</v>
      </c>
      <c r="G124" s="128">
        <v>1554</v>
      </c>
      <c r="H124" s="128">
        <v>1398.6</v>
      </c>
      <c r="I124" s="129">
        <v>947</v>
      </c>
      <c r="J124" s="144"/>
      <c r="K124" s="142"/>
      <c r="L124" s="142"/>
    </row>
    <row r="125" s="138" customFormat="1" ht="36" customHeight="1" spans="1:12">
      <c r="A125" s="16">
        <v>122</v>
      </c>
      <c r="B125" s="34">
        <v>331515009</v>
      </c>
      <c r="C125" s="91" t="s">
        <v>1218</v>
      </c>
      <c r="D125" s="131" t="s">
        <v>1219</v>
      </c>
      <c r="E125" s="131"/>
      <c r="F125" s="127" t="s">
        <v>16</v>
      </c>
      <c r="G125" s="128">
        <v>1050</v>
      </c>
      <c r="H125" s="128">
        <v>945</v>
      </c>
      <c r="I125" s="129">
        <v>640</v>
      </c>
      <c r="J125" s="144" t="s">
        <v>1047</v>
      </c>
      <c r="K125" s="142"/>
      <c r="L125" s="142"/>
    </row>
    <row r="126" s="138" customFormat="1" ht="86" customHeight="1" spans="1:12">
      <c r="A126" s="16">
        <v>123</v>
      </c>
      <c r="B126" s="34">
        <v>331505040</v>
      </c>
      <c r="C126" s="91" t="s">
        <v>1220</v>
      </c>
      <c r="D126" s="144"/>
      <c r="E126" s="145"/>
      <c r="F126" s="118" t="s">
        <v>16</v>
      </c>
      <c r="G126" s="118">
        <v>2035</v>
      </c>
      <c r="H126" s="118">
        <v>1832</v>
      </c>
      <c r="I126" s="118">
        <v>1645</v>
      </c>
      <c r="J126" s="150" t="s">
        <v>1221</v>
      </c>
      <c r="K126" s="142"/>
      <c r="L126" s="142"/>
    </row>
    <row r="127" s="138" customFormat="1" ht="25" customHeight="1" spans="1:12">
      <c r="A127" s="16">
        <v>124</v>
      </c>
      <c r="B127" s="34">
        <v>331505002</v>
      </c>
      <c r="C127" s="91" t="s">
        <v>1222</v>
      </c>
      <c r="D127" s="144"/>
      <c r="E127" s="145"/>
      <c r="F127" s="127" t="s">
        <v>16</v>
      </c>
      <c r="G127" s="128">
        <v>1344</v>
      </c>
      <c r="H127" s="128">
        <v>1209.6</v>
      </c>
      <c r="I127" s="129">
        <v>819</v>
      </c>
      <c r="J127" s="144"/>
      <c r="K127" s="142"/>
      <c r="L127" s="142"/>
    </row>
    <row r="128" s="138" customFormat="1" ht="25" customHeight="1" spans="1:12">
      <c r="A128" s="16">
        <v>125</v>
      </c>
      <c r="B128" s="210" t="s">
        <v>1223</v>
      </c>
      <c r="C128" s="91" t="s">
        <v>1224</v>
      </c>
      <c r="D128" s="144"/>
      <c r="E128" s="145"/>
      <c r="F128" s="127" t="s">
        <v>16</v>
      </c>
      <c r="G128" s="128">
        <v>1001</v>
      </c>
      <c r="H128" s="128">
        <v>901</v>
      </c>
      <c r="I128" s="129">
        <v>704</v>
      </c>
      <c r="J128" s="144"/>
      <c r="K128" s="142"/>
      <c r="L128" s="142"/>
    </row>
    <row r="129" s="138" customFormat="1" ht="25" customHeight="1" spans="1:12">
      <c r="A129" s="16">
        <v>126</v>
      </c>
      <c r="B129" s="34">
        <v>331505004</v>
      </c>
      <c r="C129" s="91" t="s">
        <v>1225</v>
      </c>
      <c r="D129" s="131" t="s">
        <v>1226</v>
      </c>
      <c r="E129" s="131"/>
      <c r="F129" s="127" t="s">
        <v>16</v>
      </c>
      <c r="G129" s="128">
        <v>1420</v>
      </c>
      <c r="H129" s="128">
        <v>1163</v>
      </c>
      <c r="I129" s="129">
        <v>768</v>
      </c>
      <c r="J129" s="144"/>
      <c r="K129" s="142"/>
      <c r="L129" s="142"/>
    </row>
    <row r="130" s="138" customFormat="1" ht="38" customHeight="1" spans="1:12">
      <c r="A130" s="16">
        <v>127</v>
      </c>
      <c r="B130" s="34">
        <v>331505005</v>
      </c>
      <c r="C130" s="91" t="s">
        <v>1227</v>
      </c>
      <c r="D130" s="131" t="s">
        <v>1228</v>
      </c>
      <c r="E130" s="131"/>
      <c r="F130" s="127" t="s">
        <v>16</v>
      </c>
      <c r="G130" s="128">
        <v>1365</v>
      </c>
      <c r="H130" s="128">
        <v>1228.5</v>
      </c>
      <c r="I130" s="129">
        <v>832</v>
      </c>
      <c r="J130" s="144"/>
      <c r="K130" s="142"/>
      <c r="L130" s="142"/>
    </row>
    <row r="131" s="138" customFormat="1" ht="38" customHeight="1" spans="1:12">
      <c r="A131" s="16">
        <v>128</v>
      </c>
      <c r="B131" s="34">
        <v>331505024</v>
      </c>
      <c r="C131" s="91" t="s">
        <v>1229</v>
      </c>
      <c r="D131" s="144"/>
      <c r="E131" s="145"/>
      <c r="F131" s="127" t="s">
        <v>16</v>
      </c>
      <c r="G131" s="128">
        <v>1575</v>
      </c>
      <c r="H131" s="128">
        <v>1417.5</v>
      </c>
      <c r="I131" s="129">
        <v>960</v>
      </c>
      <c r="J131" s="144"/>
      <c r="K131" s="142"/>
      <c r="L131" s="142"/>
    </row>
    <row r="132" s="138" customFormat="1" ht="28" customHeight="1" spans="1:12">
      <c r="A132" s="16">
        <v>129</v>
      </c>
      <c r="B132" s="34">
        <v>331505013</v>
      </c>
      <c r="C132" s="91" t="s">
        <v>1230</v>
      </c>
      <c r="D132" s="144"/>
      <c r="E132" s="145"/>
      <c r="F132" s="127" t="s">
        <v>16</v>
      </c>
      <c r="G132" s="128">
        <v>1575</v>
      </c>
      <c r="H132" s="128">
        <v>1417.5</v>
      </c>
      <c r="I132" s="129">
        <v>960</v>
      </c>
      <c r="J132" s="144"/>
      <c r="K132" s="142"/>
      <c r="L132" s="142"/>
    </row>
    <row r="133" s="138" customFormat="1" ht="28" customHeight="1" spans="1:12">
      <c r="A133" s="16">
        <v>130</v>
      </c>
      <c r="B133" s="34">
        <v>331505014</v>
      </c>
      <c r="C133" s="91" t="s">
        <v>1231</v>
      </c>
      <c r="D133" s="144"/>
      <c r="E133" s="145"/>
      <c r="F133" s="127" t="s">
        <v>16</v>
      </c>
      <c r="G133" s="128">
        <v>1659</v>
      </c>
      <c r="H133" s="128">
        <v>1493.1</v>
      </c>
      <c r="I133" s="129">
        <v>1011</v>
      </c>
      <c r="J133" s="144"/>
      <c r="K133" s="142"/>
      <c r="L133" s="142"/>
    </row>
    <row r="134" s="138" customFormat="1" ht="37" customHeight="1" spans="1:12">
      <c r="A134" s="16">
        <v>131</v>
      </c>
      <c r="B134" s="34">
        <v>331505015</v>
      </c>
      <c r="C134" s="91" t="s">
        <v>1232</v>
      </c>
      <c r="D134" s="144"/>
      <c r="E134" s="145"/>
      <c r="F134" s="127" t="s">
        <v>16</v>
      </c>
      <c r="G134" s="128">
        <v>2667</v>
      </c>
      <c r="H134" s="128">
        <v>2400.3</v>
      </c>
      <c r="I134" s="129">
        <v>1395</v>
      </c>
      <c r="J134" s="144"/>
      <c r="K134" s="142"/>
      <c r="L134" s="142"/>
    </row>
    <row r="135" s="138" customFormat="1" ht="22" customHeight="1" spans="1:12">
      <c r="A135" s="16">
        <v>132</v>
      </c>
      <c r="B135" s="34">
        <v>331505016</v>
      </c>
      <c r="C135" s="91" t="s">
        <v>1233</v>
      </c>
      <c r="D135" s="144"/>
      <c r="E135" s="145"/>
      <c r="F135" s="127" t="s">
        <v>16</v>
      </c>
      <c r="G135" s="128">
        <v>1659</v>
      </c>
      <c r="H135" s="128">
        <v>1493.1</v>
      </c>
      <c r="I135" s="129">
        <v>1011</v>
      </c>
      <c r="J135" s="144"/>
      <c r="K135" s="142"/>
      <c r="L135" s="142"/>
    </row>
    <row r="136" s="138" customFormat="1" ht="22" customHeight="1" spans="1:12">
      <c r="A136" s="16">
        <v>133</v>
      </c>
      <c r="B136" s="34">
        <v>331505017</v>
      </c>
      <c r="C136" s="91" t="s">
        <v>1234</v>
      </c>
      <c r="D136" s="144"/>
      <c r="E136" s="145"/>
      <c r="F136" s="127" t="s">
        <v>16</v>
      </c>
      <c r="G136" s="128">
        <v>1876</v>
      </c>
      <c r="H136" s="128">
        <v>1531</v>
      </c>
      <c r="I136" s="129">
        <v>1011</v>
      </c>
      <c r="J136" s="144"/>
      <c r="K136" s="142"/>
      <c r="L136" s="142"/>
    </row>
    <row r="137" s="138" customFormat="1" ht="22" customHeight="1" spans="1:12">
      <c r="A137" s="16">
        <v>134</v>
      </c>
      <c r="B137" s="34">
        <v>331505018</v>
      </c>
      <c r="C137" s="91" t="s">
        <v>1235</v>
      </c>
      <c r="D137" s="144"/>
      <c r="E137" s="145"/>
      <c r="F137" s="127" t="s">
        <v>16</v>
      </c>
      <c r="G137" s="128">
        <v>1659</v>
      </c>
      <c r="H137" s="128">
        <v>1493.1</v>
      </c>
      <c r="I137" s="129">
        <v>1011.2</v>
      </c>
      <c r="J137" s="144"/>
      <c r="K137" s="142"/>
      <c r="L137" s="142"/>
    </row>
    <row r="138" s="138" customFormat="1" ht="36" customHeight="1" spans="1:12">
      <c r="A138" s="16">
        <v>135</v>
      </c>
      <c r="B138" s="34">
        <v>331505026</v>
      </c>
      <c r="C138" s="91" t="s">
        <v>1236</v>
      </c>
      <c r="D138" s="144"/>
      <c r="E138" s="145"/>
      <c r="F138" s="127" t="s">
        <v>16</v>
      </c>
      <c r="G138" s="128">
        <v>1890</v>
      </c>
      <c r="H138" s="128">
        <v>1701</v>
      </c>
      <c r="I138" s="129">
        <v>1152</v>
      </c>
      <c r="J138" s="144"/>
      <c r="K138" s="142"/>
      <c r="L138" s="142"/>
    </row>
    <row r="139" s="138" customFormat="1" ht="35" customHeight="1" spans="1:12">
      <c r="A139" s="16">
        <v>136</v>
      </c>
      <c r="B139" s="34">
        <v>331508004</v>
      </c>
      <c r="C139" s="91" t="s">
        <v>1237</v>
      </c>
      <c r="D139" s="144"/>
      <c r="E139" s="145"/>
      <c r="F139" s="127" t="s">
        <v>16</v>
      </c>
      <c r="G139" s="128">
        <v>1974</v>
      </c>
      <c r="H139" s="128">
        <v>1776.6</v>
      </c>
      <c r="I139" s="129">
        <v>1203</v>
      </c>
      <c r="J139" s="144"/>
      <c r="K139" s="142"/>
      <c r="L139" s="142"/>
    </row>
    <row r="140" s="138" customFormat="1" ht="22" customHeight="1" spans="1:12">
      <c r="A140" s="16">
        <v>137</v>
      </c>
      <c r="B140" s="34">
        <v>331505020</v>
      </c>
      <c r="C140" s="91" t="s">
        <v>1238</v>
      </c>
      <c r="D140" s="144"/>
      <c r="E140" s="145"/>
      <c r="F140" s="127" t="s">
        <v>16</v>
      </c>
      <c r="G140" s="128">
        <v>1764</v>
      </c>
      <c r="H140" s="128">
        <v>1587.6</v>
      </c>
      <c r="I140" s="129">
        <v>1075</v>
      </c>
      <c r="J140" s="144"/>
      <c r="K140" s="142"/>
      <c r="L140" s="142"/>
    </row>
    <row r="141" s="138" customFormat="1" ht="22" customHeight="1" spans="1:12">
      <c r="A141" s="16">
        <v>138</v>
      </c>
      <c r="B141" s="210" t="s">
        <v>1239</v>
      </c>
      <c r="C141" s="91" t="s">
        <v>1240</v>
      </c>
      <c r="D141" s="144"/>
      <c r="E141" s="145"/>
      <c r="F141" s="127" t="s">
        <v>16</v>
      </c>
      <c r="G141" s="128">
        <v>1400</v>
      </c>
      <c r="H141" s="128">
        <v>1200</v>
      </c>
      <c r="I141" s="129">
        <v>1100</v>
      </c>
      <c r="J141" s="144"/>
      <c r="K141" s="142"/>
      <c r="L141" s="142"/>
    </row>
    <row r="142" s="138" customFormat="1" ht="37" customHeight="1" spans="1:12">
      <c r="A142" s="16">
        <v>139</v>
      </c>
      <c r="B142" s="34">
        <v>331509008</v>
      </c>
      <c r="C142" s="91" t="s">
        <v>1241</v>
      </c>
      <c r="D142" s="144"/>
      <c r="E142" s="145"/>
      <c r="F142" s="127" t="s">
        <v>16</v>
      </c>
      <c r="G142" s="128">
        <v>2940</v>
      </c>
      <c r="H142" s="128">
        <v>2646</v>
      </c>
      <c r="I142" s="129">
        <v>1536</v>
      </c>
      <c r="J142" s="144"/>
      <c r="K142" s="142"/>
      <c r="L142" s="142"/>
    </row>
    <row r="143" s="138" customFormat="1" ht="22" customHeight="1" spans="1:12">
      <c r="A143" s="16">
        <v>140</v>
      </c>
      <c r="B143" s="34">
        <v>331515004</v>
      </c>
      <c r="C143" s="91" t="s">
        <v>1242</v>
      </c>
      <c r="D143" s="144"/>
      <c r="E143" s="145"/>
      <c r="F143" s="127" t="s">
        <v>16</v>
      </c>
      <c r="G143" s="128">
        <v>1239</v>
      </c>
      <c r="H143" s="128">
        <v>1115.1</v>
      </c>
      <c r="I143" s="129">
        <v>755</v>
      </c>
      <c r="J143" s="144"/>
      <c r="K143" s="142"/>
      <c r="L143" s="142"/>
    </row>
    <row r="144" s="138" customFormat="1" ht="22" customHeight="1" spans="1:12">
      <c r="A144" s="16">
        <v>141</v>
      </c>
      <c r="B144" s="34">
        <v>330703006</v>
      </c>
      <c r="C144" s="91" t="s">
        <v>1243</v>
      </c>
      <c r="D144" s="131" t="s">
        <v>1244</v>
      </c>
      <c r="E144" s="131"/>
      <c r="F144" s="127" t="s">
        <v>16</v>
      </c>
      <c r="G144" s="128">
        <v>1834</v>
      </c>
      <c r="H144" s="128">
        <v>1650.6</v>
      </c>
      <c r="I144" s="129">
        <v>960</v>
      </c>
      <c r="J144" s="144"/>
      <c r="K144" s="142"/>
      <c r="L144" s="142"/>
    </row>
    <row r="145" s="138" customFormat="1" ht="95" customHeight="1" spans="1:12">
      <c r="A145" s="16">
        <v>142</v>
      </c>
      <c r="B145" s="34">
        <v>331501047</v>
      </c>
      <c r="C145" s="91" t="s">
        <v>1245</v>
      </c>
      <c r="D145" s="131" t="s">
        <v>1246</v>
      </c>
      <c r="E145" s="131" t="s">
        <v>1040</v>
      </c>
      <c r="F145" s="127" t="s">
        <v>16</v>
      </c>
      <c r="G145" s="128">
        <v>2793</v>
      </c>
      <c r="H145" s="128">
        <v>2513.7</v>
      </c>
      <c r="I145" s="129">
        <v>1459</v>
      </c>
      <c r="J145" s="117" t="s">
        <v>1247</v>
      </c>
      <c r="K145" s="142"/>
      <c r="L145" s="142"/>
    </row>
    <row r="146" s="138" customFormat="1" ht="66" customHeight="1" spans="1:12">
      <c r="A146" s="16">
        <v>143</v>
      </c>
      <c r="B146" s="34">
        <v>331501048</v>
      </c>
      <c r="C146" s="91" t="s">
        <v>1248</v>
      </c>
      <c r="D146" s="144"/>
      <c r="E146" s="145"/>
      <c r="F146" s="127" t="s">
        <v>16</v>
      </c>
      <c r="G146" s="128">
        <v>2975</v>
      </c>
      <c r="H146" s="128">
        <v>2677.5</v>
      </c>
      <c r="I146" s="129">
        <v>1555</v>
      </c>
      <c r="J146" s="117" t="s">
        <v>1249</v>
      </c>
      <c r="K146" s="142"/>
      <c r="L146" s="142"/>
    </row>
    <row r="147" s="138" customFormat="1" ht="66" customHeight="1" spans="1:12">
      <c r="A147" s="16">
        <v>144</v>
      </c>
      <c r="B147" s="34">
        <v>331501049</v>
      </c>
      <c r="C147" s="91" t="s">
        <v>1250</v>
      </c>
      <c r="D147" s="131" t="s">
        <v>1251</v>
      </c>
      <c r="E147" s="131"/>
      <c r="F147" s="127" t="s">
        <v>16</v>
      </c>
      <c r="G147" s="128">
        <v>2975</v>
      </c>
      <c r="H147" s="128">
        <v>2677.5</v>
      </c>
      <c r="I147" s="129">
        <v>1555</v>
      </c>
      <c r="J147" s="117" t="s">
        <v>1249</v>
      </c>
      <c r="K147" s="142"/>
      <c r="L147" s="142"/>
    </row>
    <row r="148" s="138" customFormat="1" ht="66" customHeight="1" spans="1:12">
      <c r="A148" s="16">
        <v>145</v>
      </c>
      <c r="B148" s="34">
        <v>331501050</v>
      </c>
      <c r="C148" s="91" t="s">
        <v>1252</v>
      </c>
      <c r="D148" s="131" t="s">
        <v>1251</v>
      </c>
      <c r="E148" s="131"/>
      <c r="F148" s="127" t="s">
        <v>16</v>
      </c>
      <c r="G148" s="128">
        <v>2975</v>
      </c>
      <c r="H148" s="128">
        <v>2677.5</v>
      </c>
      <c r="I148" s="129">
        <v>1555</v>
      </c>
      <c r="J148" s="117" t="s">
        <v>1249</v>
      </c>
      <c r="K148" s="142"/>
      <c r="L148" s="142"/>
    </row>
    <row r="149" s="138" customFormat="1" ht="51" customHeight="1" spans="1:12">
      <c r="A149" s="16">
        <v>146</v>
      </c>
      <c r="B149" s="34">
        <v>331501051</v>
      </c>
      <c r="C149" s="91" t="s">
        <v>1253</v>
      </c>
      <c r="D149" s="144"/>
      <c r="E149" s="145"/>
      <c r="F149" s="127" t="s">
        <v>16</v>
      </c>
      <c r="G149" s="128">
        <v>2975</v>
      </c>
      <c r="H149" s="128">
        <v>2677.5</v>
      </c>
      <c r="I149" s="129">
        <v>1555</v>
      </c>
      <c r="J149" s="117" t="s">
        <v>1254</v>
      </c>
      <c r="K149" s="142"/>
      <c r="L149" s="142"/>
    </row>
    <row r="150" s="138" customFormat="1" ht="37" customHeight="1" spans="1:12">
      <c r="A150" s="16">
        <v>147</v>
      </c>
      <c r="B150" s="34">
        <v>331501053</v>
      </c>
      <c r="C150" s="91" t="s">
        <v>1255</v>
      </c>
      <c r="D150" s="144"/>
      <c r="E150" s="145"/>
      <c r="F150" s="127" t="s">
        <v>16</v>
      </c>
      <c r="G150" s="128">
        <v>2975</v>
      </c>
      <c r="H150" s="128">
        <v>2677.5</v>
      </c>
      <c r="I150" s="129">
        <v>1555</v>
      </c>
      <c r="J150" s="144"/>
      <c r="K150" s="142"/>
      <c r="L150" s="142"/>
    </row>
    <row r="151" s="138" customFormat="1" ht="66" customHeight="1" spans="1:12">
      <c r="A151" s="16">
        <v>148</v>
      </c>
      <c r="B151" s="34">
        <v>331501055</v>
      </c>
      <c r="C151" s="91" t="s">
        <v>1256</v>
      </c>
      <c r="D151" s="144"/>
      <c r="E151" s="145"/>
      <c r="F151" s="127" t="s">
        <v>16</v>
      </c>
      <c r="G151" s="128">
        <v>2667</v>
      </c>
      <c r="H151" s="128">
        <v>2400.3</v>
      </c>
      <c r="I151" s="129">
        <v>1395</v>
      </c>
      <c r="J151" s="117" t="s">
        <v>1257</v>
      </c>
      <c r="K151" s="142"/>
      <c r="L151" s="142"/>
    </row>
    <row r="152" s="138" customFormat="1" ht="26" customHeight="1" spans="1:12">
      <c r="A152" s="16">
        <v>149</v>
      </c>
      <c r="B152" s="34">
        <v>331522011</v>
      </c>
      <c r="C152" s="91" t="s">
        <v>1258</v>
      </c>
      <c r="D152" s="144"/>
      <c r="E152" s="145"/>
      <c r="F152" s="127" t="s">
        <v>16</v>
      </c>
      <c r="G152" s="128">
        <v>1890</v>
      </c>
      <c r="H152" s="128">
        <v>1701</v>
      </c>
      <c r="I152" s="129">
        <v>1152</v>
      </c>
      <c r="J152" s="144"/>
      <c r="K152" s="142"/>
      <c r="L152" s="142"/>
    </row>
    <row r="153" s="138" customFormat="1" ht="44" customHeight="1" spans="1:12">
      <c r="A153" s="16">
        <v>150</v>
      </c>
      <c r="B153" s="34">
        <v>331506007</v>
      </c>
      <c r="C153" s="91" t="s">
        <v>1259</v>
      </c>
      <c r="D153" s="117" t="s">
        <v>1260</v>
      </c>
      <c r="E153" s="117"/>
      <c r="F153" s="118" t="s">
        <v>16</v>
      </c>
      <c r="G153" s="132">
        <v>1764</v>
      </c>
      <c r="H153" s="132">
        <v>1587.6</v>
      </c>
      <c r="I153" s="149">
        <v>1075</v>
      </c>
      <c r="J153" s="144"/>
      <c r="K153" s="142"/>
      <c r="L153" s="142"/>
    </row>
    <row r="154" s="138" customFormat="1" ht="62" customHeight="1" spans="1:12">
      <c r="A154" s="16">
        <v>151</v>
      </c>
      <c r="B154" s="34">
        <v>331506008</v>
      </c>
      <c r="C154" s="91" t="s">
        <v>1261</v>
      </c>
      <c r="D154" s="117" t="s">
        <v>1262</v>
      </c>
      <c r="E154" s="117"/>
      <c r="F154" s="118" t="s">
        <v>16</v>
      </c>
      <c r="G154" s="132">
        <v>1890</v>
      </c>
      <c r="H154" s="132">
        <v>1701</v>
      </c>
      <c r="I154" s="149">
        <v>1152</v>
      </c>
      <c r="J154" s="144"/>
      <c r="K154" s="142"/>
      <c r="L154" s="142"/>
    </row>
    <row r="155" s="138" customFormat="1" ht="249" customHeight="1" spans="1:12">
      <c r="A155" s="16">
        <v>152</v>
      </c>
      <c r="B155" s="34">
        <v>331501062</v>
      </c>
      <c r="C155" s="91" t="s">
        <v>1263</v>
      </c>
      <c r="D155" s="117" t="s">
        <v>1264</v>
      </c>
      <c r="E155" s="117" t="s">
        <v>1040</v>
      </c>
      <c r="F155" s="118" t="s">
        <v>1265</v>
      </c>
      <c r="G155" s="118" t="s">
        <v>774</v>
      </c>
      <c r="H155" s="118"/>
      <c r="I155" s="118"/>
      <c r="J155" s="144"/>
      <c r="K155" s="142"/>
      <c r="L155" s="142"/>
    </row>
    <row r="156" s="138" customFormat="1" ht="27" customHeight="1" spans="1:12">
      <c r="A156" s="16">
        <v>153</v>
      </c>
      <c r="B156" s="34">
        <v>331510004</v>
      </c>
      <c r="C156" s="91" t="s">
        <v>1266</v>
      </c>
      <c r="D156" s="131" t="s">
        <v>1049</v>
      </c>
      <c r="E156" s="131"/>
      <c r="F156" s="127" t="s">
        <v>16</v>
      </c>
      <c r="G156" s="128">
        <v>1932</v>
      </c>
      <c r="H156" s="128">
        <v>1738.8</v>
      </c>
      <c r="I156" s="129">
        <v>1011</v>
      </c>
      <c r="J156" s="144"/>
      <c r="K156" s="142"/>
      <c r="L156" s="142"/>
    </row>
    <row r="157" s="138" customFormat="1" ht="27" customHeight="1" spans="1:12">
      <c r="A157" s="16">
        <v>154</v>
      </c>
      <c r="B157" s="34">
        <v>331512008</v>
      </c>
      <c r="C157" s="91" t="s">
        <v>1267</v>
      </c>
      <c r="D157" s="144"/>
      <c r="E157" s="145"/>
      <c r="F157" s="127" t="s">
        <v>16</v>
      </c>
      <c r="G157" s="128">
        <v>1365</v>
      </c>
      <c r="H157" s="128">
        <v>1228.5</v>
      </c>
      <c r="I157" s="129">
        <v>832</v>
      </c>
      <c r="J157" s="144" t="s">
        <v>1047</v>
      </c>
      <c r="K157" s="142"/>
      <c r="L157" s="142"/>
    </row>
    <row r="158" s="138" customFormat="1" ht="27" customHeight="1" spans="1:12">
      <c r="A158" s="16">
        <v>155</v>
      </c>
      <c r="B158" s="34">
        <v>331505028</v>
      </c>
      <c r="C158" s="91" t="s">
        <v>1268</v>
      </c>
      <c r="D158" s="131" t="s">
        <v>1049</v>
      </c>
      <c r="E158" s="131" t="s">
        <v>1040</v>
      </c>
      <c r="F158" s="127" t="s">
        <v>16</v>
      </c>
      <c r="G158" s="128">
        <v>1029</v>
      </c>
      <c r="H158" s="128">
        <v>926</v>
      </c>
      <c r="I158" s="129">
        <v>627</v>
      </c>
      <c r="J158" s="144"/>
      <c r="K158" s="142"/>
      <c r="L158" s="142"/>
    </row>
    <row r="159" s="138" customFormat="1" ht="37" customHeight="1" spans="1:12">
      <c r="A159" s="16">
        <v>156</v>
      </c>
      <c r="B159" s="34">
        <v>331505029</v>
      </c>
      <c r="C159" s="146" t="s">
        <v>1269</v>
      </c>
      <c r="D159" s="144"/>
      <c r="E159" s="145"/>
      <c r="F159" s="127" t="s">
        <v>16</v>
      </c>
      <c r="G159" s="128">
        <v>1575</v>
      </c>
      <c r="H159" s="128">
        <v>1417.5</v>
      </c>
      <c r="I159" s="129">
        <v>960</v>
      </c>
      <c r="J159" s="144"/>
      <c r="K159" s="142"/>
      <c r="L159" s="142"/>
    </row>
    <row r="160" s="138" customFormat="1" ht="37" customHeight="1" spans="1:12">
      <c r="A160" s="16">
        <v>157</v>
      </c>
      <c r="B160" s="34">
        <v>331505030</v>
      </c>
      <c r="C160" s="146" t="s">
        <v>1270</v>
      </c>
      <c r="D160" s="144"/>
      <c r="E160" s="145"/>
      <c r="F160" s="127" t="s">
        <v>16</v>
      </c>
      <c r="G160" s="128">
        <v>1764</v>
      </c>
      <c r="H160" s="128">
        <v>1587.6</v>
      </c>
      <c r="I160" s="129">
        <v>1075</v>
      </c>
      <c r="J160" s="144"/>
      <c r="K160" s="142"/>
      <c r="L160" s="142"/>
    </row>
    <row r="161" s="138" customFormat="1" ht="27" customHeight="1" spans="1:12">
      <c r="A161" s="16">
        <v>158</v>
      </c>
      <c r="B161" s="34">
        <v>331505031</v>
      </c>
      <c r="C161" s="146" t="s">
        <v>1271</v>
      </c>
      <c r="D161" s="144"/>
      <c r="E161" s="145"/>
      <c r="F161" s="127" t="s">
        <v>16</v>
      </c>
      <c r="G161" s="128">
        <v>1365</v>
      </c>
      <c r="H161" s="128">
        <v>1228.5</v>
      </c>
      <c r="I161" s="129">
        <v>832</v>
      </c>
      <c r="J161" s="144"/>
      <c r="K161" s="142"/>
      <c r="L161" s="142"/>
    </row>
    <row r="162" s="138" customFormat="1" ht="50" customHeight="1" spans="1:12">
      <c r="A162" s="16">
        <v>159</v>
      </c>
      <c r="B162" s="34">
        <v>331505032</v>
      </c>
      <c r="C162" s="146" t="s">
        <v>1272</v>
      </c>
      <c r="D162" s="144"/>
      <c r="E162" s="145"/>
      <c r="F162" s="127" t="s">
        <v>16</v>
      </c>
      <c r="G162" s="128">
        <v>1890</v>
      </c>
      <c r="H162" s="128">
        <v>1701</v>
      </c>
      <c r="I162" s="129">
        <v>1152</v>
      </c>
      <c r="J162" s="144"/>
      <c r="K162" s="142"/>
      <c r="L162" s="142"/>
    </row>
    <row r="163" s="138" customFormat="1" ht="27" customHeight="1" spans="1:12">
      <c r="A163" s="16">
        <v>160</v>
      </c>
      <c r="B163" s="34">
        <v>331505033</v>
      </c>
      <c r="C163" s="146" t="s">
        <v>1273</v>
      </c>
      <c r="D163" s="144"/>
      <c r="E163" s="145"/>
      <c r="F163" s="127" t="s">
        <v>16</v>
      </c>
      <c r="G163" s="128">
        <v>1764</v>
      </c>
      <c r="H163" s="128">
        <v>1587.6</v>
      </c>
      <c r="I163" s="129">
        <v>1075</v>
      </c>
      <c r="J163" s="144"/>
      <c r="K163" s="142"/>
      <c r="L163" s="142"/>
    </row>
    <row r="164" s="138" customFormat="1" ht="27" customHeight="1" spans="1:12">
      <c r="A164" s="16">
        <v>161</v>
      </c>
      <c r="B164" s="34">
        <v>331505034</v>
      </c>
      <c r="C164" s="146" t="s">
        <v>1274</v>
      </c>
      <c r="D164" s="144"/>
      <c r="E164" s="145"/>
      <c r="F164" s="127" t="s">
        <v>16</v>
      </c>
      <c r="G164" s="128">
        <v>1680</v>
      </c>
      <c r="H164" s="128">
        <v>1512</v>
      </c>
      <c r="I164" s="129">
        <v>1024</v>
      </c>
      <c r="J164" s="144"/>
      <c r="K164" s="142"/>
      <c r="L164" s="142"/>
    </row>
    <row r="165" s="138" customFormat="1" ht="27" customHeight="1" spans="1:12">
      <c r="A165" s="16">
        <v>162</v>
      </c>
      <c r="B165" s="34">
        <v>331510001</v>
      </c>
      <c r="C165" s="91" t="s">
        <v>1275</v>
      </c>
      <c r="D165" s="144"/>
      <c r="E165" s="145"/>
      <c r="F165" s="127" t="s">
        <v>16</v>
      </c>
      <c r="G165" s="128">
        <v>1470</v>
      </c>
      <c r="H165" s="128">
        <v>1323</v>
      </c>
      <c r="I165" s="129">
        <v>896</v>
      </c>
      <c r="J165" s="144"/>
      <c r="K165" s="142"/>
      <c r="L165" s="142"/>
    </row>
    <row r="166" s="138" customFormat="1" ht="27" customHeight="1" spans="1:12">
      <c r="A166" s="16">
        <v>163</v>
      </c>
      <c r="B166" s="34">
        <v>331510002</v>
      </c>
      <c r="C166" s="91" t="s">
        <v>1276</v>
      </c>
      <c r="D166" s="144"/>
      <c r="E166" s="145"/>
      <c r="F166" s="127" t="s">
        <v>16</v>
      </c>
      <c r="G166" s="128">
        <v>1260</v>
      </c>
      <c r="H166" s="128">
        <v>1134</v>
      </c>
      <c r="I166" s="129">
        <v>768</v>
      </c>
      <c r="J166" s="144"/>
      <c r="K166" s="142"/>
      <c r="L166" s="142"/>
    </row>
    <row r="167" s="138" customFormat="1" ht="27" customHeight="1" spans="1:12">
      <c r="A167" s="16">
        <v>164</v>
      </c>
      <c r="B167" s="34">
        <v>331510005</v>
      </c>
      <c r="C167" s="91" t="s">
        <v>1277</v>
      </c>
      <c r="D167" s="144"/>
      <c r="E167" s="145"/>
      <c r="F167" s="127" t="s">
        <v>16</v>
      </c>
      <c r="G167" s="128">
        <v>1687</v>
      </c>
      <c r="H167" s="128">
        <v>1518.3</v>
      </c>
      <c r="I167" s="129">
        <v>883.2</v>
      </c>
      <c r="J167" s="144" t="s">
        <v>1047</v>
      </c>
      <c r="K167" s="142"/>
      <c r="L167" s="142"/>
    </row>
    <row r="168" s="138" customFormat="1" ht="27" customHeight="1" spans="1:12">
      <c r="A168" s="16">
        <v>165</v>
      </c>
      <c r="B168" s="34">
        <v>331510007</v>
      </c>
      <c r="C168" s="91" t="s">
        <v>1278</v>
      </c>
      <c r="D168" s="117" t="s">
        <v>1279</v>
      </c>
      <c r="E168" s="117"/>
      <c r="F168" s="118" t="s">
        <v>16</v>
      </c>
      <c r="G168" s="132">
        <v>1659</v>
      </c>
      <c r="H168" s="132">
        <v>1493.1</v>
      </c>
      <c r="I168" s="149">
        <v>1011</v>
      </c>
      <c r="J168" s="144"/>
      <c r="K168" s="142"/>
      <c r="L168" s="142"/>
    </row>
    <row r="169" s="138" customFormat="1" ht="27" customHeight="1" spans="1:12">
      <c r="A169" s="16">
        <v>166</v>
      </c>
      <c r="B169" s="34">
        <v>331510008</v>
      </c>
      <c r="C169" s="91" t="s">
        <v>1280</v>
      </c>
      <c r="D169" s="144"/>
      <c r="E169" s="145"/>
      <c r="F169" s="127" t="s">
        <v>16</v>
      </c>
      <c r="G169" s="128">
        <v>1659</v>
      </c>
      <c r="H169" s="128">
        <v>1493.1</v>
      </c>
      <c r="I169" s="129">
        <v>1011</v>
      </c>
      <c r="J169" s="144"/>
      <c r="K169" s="142"/>
      <c r="L169" s="142"/>
    </row>
    <row r="170" s="138" customFormat="1" ht="27" customHeight="1" spans="1:12">
      <c r="A170" s="16">
        <v>167</v>
      </c>
      <c r="B170" s="34">
        <v>331510010</v>
      </c>
      <c r="C170" s="91" t="s">
        <v>1281</v>
      </c>
      <c r="D170" s="144"/>
      <c r="E170" s="145"/>
      <c r="F170" s="127" t="s">
        <v>16</v>
      </c>
      <c r="G170" s="128">
        <v>1764</v>
      </c>
      <c r="H170" s="128">
        <v>1587.6</v>
      </c>
      <c r="I170" s="129">
        <v>1075</v>
      </c>
      <c r="J170" s="144"/>
      <c r="K170" s="142"/>
      <c r="L170" s="142"/>
    </row>
    <row r="171" s="138" customFormat="1" ht="27" customHeight="1" spans="1:12">
      <c r="A171" s="16">
        <v>168</v>
      </c>
      <c r="B171" s="34">
        <v>331512004</v>
      </c>
      <c r="C171" s="91" t="s">
        <v>1282</v>
      </c>
      <c r="D171" s="144"/>
      <c r="E171" s="145"/>
      <c r="F171" s="127" t="s">
        <v>16</v>
      </c>
      <c r="G171" s="128">
        <v>1449</v>
      </c>
      <c r="H171" s="128">
        <v>1304.1</v>
      </c>
      <c r="I171" s="129">
        <v>883</v>
      </c>
      <c r="J171" s="144"/>
      <c r="K171" s="142"/>
      <c r="L171" s="142"/>
    </row>
    <row r="172" s="138" customFormat="1" ht="27" customHeight="1" spans="1:12">
      <c r="A172" s="16">
        <v>169</v>
      </c>
      <c r="B172" s="34">
        <v>331512006</v>
      </c>
      <c r="C172" s="91" t="s">
        <v>1283</v>
      </c>
      <c r="D172" s="144"/>
      <c r="E172" s="145"/>
      <c r="F172" s="127" t="s">
        <v>16</v>
      </c>
      <c r="G172" s="128">
        <v>1449</v>
      </c>
      <c r="H172" s="128">
        <v>1304.1</v>
      </c>
      <c r="I172" s="129">
        <v>883</v>
      </c>
      <c r="J172" s="144"/>
      <c r="K172" s="142"/>
      <c r="L172" s="142"/>
    </row>
    <row r="173" s="138" customFormat="1" ht="27" customHeight="1" spans="1:12">
      <c r="A173" s="16">
        <v>170</v>
      </c>
      <c r="B173" s="34">
        <v>331512011</v>
      </c>
      <c r="C173" s="91" t="s">
        <v>1284</v>
      </c>
      <c r="D173" s="144"/>
      <c r="E173" s="145"/>
      <c r="F173" s="127" t="s">
        <v>16</v>
      </c>
      <c r="G173" s="128">
        <v>1029</v>
      </c>
      <c r="H173" s="128">
        <v>926</v>
      </c>
      <c r="I173" s="129">
        <v>627</v>
      </c>
      <c r="J173" s="144"/>
      <c r="K173" s="142"/>
      <c r="L173" s="142"/>
    </row>
    <row r="174" s="138" customFormat="1" ht="27" customHeight="1" spans="1:12">
      <c r="A174" s="16">
        <v>171</v>
      </c>
      <c r="B174" s="147">
        <v>331510003</v>
      </c>
      <c r="C174" s="148" t="s">
        <v>1285</v>
      </c>
      <c r="D174" s="144"/>
      <c r="E174" s="145"/>
      <c r="F174" s="127" t="s">
        <v>16</v>
      </c>
      <c r="G174" s="128">
        <v>1029</v>
      </c>
      <c r="H174" s="128">
        <v>926</v>
      </c>
      <c r="I174" s="129">
        <v>627</v>
      </c>
      <c r="J174" s="144"/>
      <c r="K174" s="142"/>
      <c r="L174" s="142"/>
    </row>
    <row r="175" s="138" customFormat="1" ht="27" customHeight="1" spans="1:12">
      <c r="A175" s="16">
        <v>172</v>
      </c>
      <c r="B175" s="147">
        <v>331510009</v>
      </c>
      <c r="C175" s="148" t="s">
        <v>1286</v>
      </c>
      <c r="D175" s="144"/>
      <c r="E175" s="145"/>
      <c r="F175" s="127" t="s">
        <v>16</v>
      </c>
      <c r="G175" s="128">
        <v>1554</v>
      </c>
      <c r="H175" s="128">
        <v>1398.6</v>
      </c>
      <c r="I175" s="129">
        <v>947</v>
      </c>
      <c r="J175" s="144"/>
      <c r="K175" s="142"/>
      <c r="L175" s="142"/>
    </row>
    <row r="176" s="138" customFormat="1" ht="27" customHeight="1" spans="1:12">
      <c r="A176" s="16">
        <v>173</v>
      </c>
      <c r="B176" s="34">
        <v>331519008</v>
      </c>
      <c r="C176" s="91" t="s">
        <v>1287</v>
      </c>
      <c r="D176" s="144"/>
      <c r="E176" s="145"/>
      <c r="F176" s="127" t="s">
        <v>16</v>
      </c>
      <c r="G176" s="128">
        <v>768</v>
      </c>
      <c r="H176" s="128">
        <v>691</v>
      </c>
      <c r="I176" s="129">
        <v>512</v>
      </c>
      <c r="J176" s="144"/>
      <c r="K176" s="142"/>
      <c r="L176" s="142"/>
    </row>
    <row r="177" s="138" customFormat="1" ht="43" customHeight="1" spans="1:12">
      <c r="A177" s="16">
        <v>174</v>
      </c>
      <c r="B177" s="34">
        <v>331519001</v>
      </c>
      <c r="C177" s="91" t="s">
        <v>1288</v>
      </c>
      <c r="D177" s="131" t="s">
        <v>1289</v>
      </c>
      <c r="E177" s="131"/>
      <c r="F177" s="127" t="s">
        <v>1290</v>
      </c>
      <c r="G177" s="128">
        <v>768</v>
      </c>
      <c r="H177" s="128">
        <v>691</v>
      </c>
      <c r="I177" s="129">
        <v>512</v>
      </c>
      <c r="J177" s="117" t="s">
        <v>1291</v>
      </c>
      <c r="K177" s="142"/>
      <c r="L177" s="142"/>
    </row>
    <row r="178" s="138" customFormat="1" ht="55" customHeight="1" spans="1:12">
      <c r="A178" s="16">
        <v>175</v>
      </c>
      <c r="B178" s="34">
        <v>331521040</v>
      </c>
      <c r="C178" s="91" t="s">
        <v>1292</v>
      </c>
      <c r="D178" s="131" t="s">
        <v>1293</v>
      </c>
      <c r="E178" s="131"/>
      <c r="F178" s="127" t="s">
        <v>1294</v>
      </c>
      <c r="G178" s="128">
        <v>819</v>
      </c>
      <c r="H178" s="128">
        <v>737</v>
      </c>
      <c r="I178" s="129">
        <v>499</v>
      </c>
      <c r="J178" s="117" t="s">
        <v>1295</v>
      </c>
      <c r="K178" s="142"/>
      <c r="L178" s="142"/>
    </row>
    <row r="179" s="138" customFormat="1" ht="48" customHeight="1" spans="1:12">
      <c r="A179" s="16">
        <v>176</v>
      </c>
      <c r="B179" s="34">
        <v>331519012</v>
      </c>
      <c r="C179" s="91" t="s">
        <v>1296</v>
      </c>
      <c r="D179" s="131" t="s">
        <v>1297</v>
      </c>
      <c r="E179" s="131" t="s">
        <v>1040</v>
      </c>
      <c r="F179" s="127" t="s">
        <v>1298</v>
      </c>
      <c r="G179" s="128">
        <v>1050</v>
      </c>
      <c r="H179" s="128">
        <v>945</v>
      </c>
      <c r="I179" s="129">
        <v>640</v>
      </c>
      <c r="J179" s="117" t="s">
        <v>1299</v>
      </c>
      <c r="K179" s="142"/>
      <c r="L179" s="142"/>
    </row>
    <row r="180" s="138" customFormat="1" ht="41" customHeight="1" spans="1:12">
      <c r="A180" s="16">
        <v>177</v>
      </c>
      <c r="B180" s="34">
        <v>331521039</v>
      </c>
      <c r="C180" s="91" t="s">
        <v>1300</v>
      </c>
      <c r="D180" s="131" t="s">
        <v>1301</v>
      </c>
      <c r="E180" s="131"/>
      <c r="F180" s="127" t="s">
        <v>194</v>
      </c>
      <c r="G180" s="128">
        <v>1029</v>
      </c>
      <c r="H180" s="128">
        <v>926</v>
      </c>
      <c r="I180" s="129">
        <v>627</v>
      </c>
      <c r="J180" s="144"/>
      <c r="K180" s="142"/>
      <c r="L180" s="142"/>
    </row>
    <row r="181" s="138" customFormat="1" ht="22" customHeight="1" spans="1:12">
      <c r="A181" s="16">
        <v>178</v>
      </c>
      <c r="B181" s="34">
        <v>331512015</v>
      </c>
      <c r="C181" s="91" t="s">
        <v>1302</v>
      </c>
      <c r="D181" s="144"/>
      <c r="E181" s="145"/>
      <c r="F181" s="127" t="s">
        <v>1303</v>
      </c>
      <c r="G181" s="128">
        <v>1029</v>
      </c>
      <c r="H181" s="128">
        <v>926</v>
      </c>
      <c r="I181" s="129">
        <v>627</v>
      </c>
      <c r="J181" s="144"/>
      <c r="K181" s="142"/>
      <c r="L181" s="142"/>
    </row>
    <row r="182" s="138" customFormat="1" ht="22" customHeight="1" spans="1:12">
      <c r="A182" s="16">
        <v>179</v>
      </c>
      <c r="B182" s="34">
        <v>331512016</v>
      </c>
      <c r="C182" s="91" t="s">
        <v>1304</v>
      </c>
      <c r="D182" s="144"/>
      <c r="E182" s="145"/>
      <c r="F182" s="127" t="s">
        <v>16</v>
      </c>
      <c r="G182" s="128">
        <v>1155</v>
      </c>
      <c r="H182" s="128">
        <v>1039.5</v>
      </c>
      <c r="I182" s="129">
        <v>704</v>
      </c>
      <c r="J182" s="144"/>
      <c r="K182" s="142"/>
      <c r="L182" s="142"/>
    </row>
    <row r="183" s="138" customFormat="1" ht="22" customHeight="1" spans="1:12">
      <c r="A183" s="16">
        <v>180</v>
      </c>
      <c r="B183" s="34">
        <v>331512014</v>
      </c>
      <c r="C183" s="91" t="s">
        <v>1305</v>
      </c>
      <c r="D183" s="117" t="s">
        <v>1306</v>
      </c>
      <c r="E183" s="117" t="s">
        <v>1040</v>
      </c>
      <c r="F183" s="118" t="s">
        <v>194</v>
      </c>
      <c r="G183" s="132">
        <v>1365</v>
      </c>
      <c r="H183" s="132">
        <v>1228.5</v>
      </c>
      <c r="I183" s="149">
        <v>832</v>
      </c>
      <c r="J183" s="144"/>
      <c r="K183" s="142"/>
      <c r="L183" s="142"/>
    </row>
    <row r="184" s="138" customFormat="1" ht="35" customHeight="1" spans="1:12">
      <c r="A184" s="16">
        <v>181</v>
      </c>
      <c r="B184" s="34">
        <v>331519010</v>
      </c>
      <c r="C184" s="91" t="s">
        <v>1307</v>
      </c>
      <c r="D184" s="131" t="s">
        <v>1308</v>
      </c>
      <c r="E184" s="131"/>
      <c r="F184" s="127" t="s">
        <v>16</v>
      </c>
      <c r="G184" s="128">
        <v>1974</v>
      </c>
      <c r="H184" s="128">
        <v>1776.6</v>
      </c>
      <c r="I184" s="129">
        <v>1203</v>
      </c>
      <c r="J184" s="144"/>
      <c r="K184" s="142"/>
      <c r="L184" s="142"/>
    </row>
    <row r="185" s="138" customFormat="1" ht="35" customHeight="1" spans="1:12">
      <c r="A185" s="16">
        <v>182</v>
      </c>
      <c r="B185" s="34">
        <v>331519011</v>
      </c>
      <c r="C185" s="91" t="s">
        <v>1309</v>
      </c>
      <c r="D185" s="131" t="s">
        <v>1310</v>
      </c>
      <c r="E185" s="131"/>
      <c r="F185" s="127" t="s">
        <v>1311</v>
      </c>
      <c r="G185" s="128">
        <v>1659</v>
      </c>
      <c r="H185" s="128">
        <v>1493.1</v>
      </c>
      <c r="I185" s="129">
        <v>1011</v>
      </c>
      <c r="J185" s="144"/>
      <c r="K185" s="142"/>
      <c r="L185" s="142"/>
    </row>
    <row r="186" s="138" customFormat="1" ht="37" customHeight="1" spans="1:12">
      <c r="A186" s="16">
        <v>183</v>
      </c>
      <c r="B186" s="34">
        <v>331519017</v>
      </c>
      <c r="C186" s="91" t="s">
        <v>1312</v>
      </c>
      <c r="D186" s="131" t="s">
        <v>1313</v>
      </c>
      <c r="E186" s="131"/>
      <c r="F186" s="127" t="s">
        <v>16</v>
      </c>
      <c r="G186" s="128">
        <v>1260</v>
      </c>
      <c r="H186" s="128">
        <v>1134</v>
      </c>
      <c r="I186" s="129">
        <v>768</v>
      </c>
      <c r="J186" s="117" t="s">
        <v>1314</v>
      </c>
      <c r="K186" s="142"/>
      <c r="L186" s="142"/>
    </row>
    <row r="187" s="138" customFormat="1" ht="80" customHeight="1" spans="1:12">
      <c r="A187" s="16">
        <v>184</v>
      </c>
      <c r="B187" s="34">
        <v>331519018</v>
      </c>
      <c r="C187" s="91" t="s">
        <v>1315</v>
      </c>
      <c r="D187" s="133" t="s">
        <v>1316</v>
      </c>
      <c r="E187" s="133" t="s">
        <v>1317</v>
      </c>
      <c r="F187" s="134" t="s">
        <v>470</v>
      </c>
      <c r="G187" s="134" t="s">
        <v>774</v>
      </c>
      <c r="H187" s="134"/>
      <c r="I187" s="134"/>
      <c r="J187" s="144"/>
      <c r="K187" s="142"/>
      <c r="L187" s="142"/>
    </row>
    <row r="188" s="138" customFormat="1" ht="22" customHeight="1" spans="1:12">
      <c r="A188" s="16">
        <v>185</v>
      </c>
      <c r="B188" s="34">
        <v>331512003</v>
      </c>
      <c r="C188" s="91" t="s">
        <v>1318</v>
      </c>
      <c r="D188" s="144"/>
      <c r="E188" s="145"/>
      <c r="F188" s="127" t="s">
        <v>16</v>
      </c>
      <c r="G188" s="128">
        <v>1288</v>
      </c>
      <c r="H188" s="128">
        <v>1159.2</v>
      </c>
      <c r="I188" s="129">
        <v>787</v>
      </c>
      <c r="J188" s="144"/>
      <c r="K188" s="142"/>
      <c r="L188" s="142"/>
    </row>
    <row r="189" s="138" customFormat="1" ht="22" customHeight="1" spans="1:12">
      <c r="A189" s="16">
        <v>186</v>
      </c>
      <c r="B189" s="34">
        <v>331512005</v>
      </c>
      <c r="C189" s="91" t="s">
        <v>1319</v>
      </c>
      <c r="D189" s="144"/>
      <c r="E189" s="145"/>
      <c r="F189" s="127" t="s">
        <v>16</v>
      </c>
      <c r="G189" s="128">
        <v>1470</v>
      </c>
      <c r="H189" s="128">
        <v>1323</v>
      </c>
      <c r="I189" s="129">
        <v>896</v>
      </c>
      <c r="J189" s="144"/>
      <c r="K189" s="142"/>
      <c r="L189" s="142"/>
    </row>
    <row r="190" s="138" customFormat="1" ht="22" customHeight="1" spans="1:12">
      <c r="A190" s="16">
        <v>187</v>
      </c>
      <c r="B190" s="34">
        <v>331512007</v>
      </c>
      <c r="C190" s="91" t="s">
        <v>1320</v>
      </c>
      <c r="D190" s="144"/>
      <c r="E190" s="145"/>
      <c r="F190" s="127" t="s">
        <v>16</v>
      </c>
      <c r="G190" s="128">
        <v>1813</v>
      </c>
      <c r="H190" s="128">
        <v>1631.7</v>
      </c>
      <c r="I190" s="129">
        <v>947</v>
      </c>
      <c r="J190" s="144"/>
      <c r="K190" s="142"/>
      <c r="L190" s="142"/>
    </row>
    <row r="191" s="138" customFormat="1" ht="22" customHeight="1" spans="1:12">
      <c r="A191" s="16">
        <v>188</v>
      </c>
      <c r="B191" s="34">
        <v>331512018</v>
      </c>
      <c r="C191" s="91" t="s">
        <v>1321</v>
      </c>
      <c r="D191" s="117" t="s">
        <v>1322</v>
      </c>
      <c r="E191" s="117"/>
      <c r="F191" s="118" t="s">
        <v>16</v>
      </c>
      <c r="G191" s="132">
        <v>2450</v>
      </c>
      <c r="H191" s="132">
        <v>2205</v>
      </c>
      <c r="I191" s="149">
        <v>1280</v>
      </c>
      <c r="J191" s="144"/>
      <c r="K191" s="142"/>
      <c r="L191" s="142"/>
    </row>
    <row r="192" s="138" customFormat="1" ht="29" customHeight="1" spans="1:12">
      <c r="A192" s="16">
        <v>189</v>
      </c>
      <c r="B192" s="34">
        <v>420000006</v>
      </c>
      <c r="C192" s="91" t="s">
        <v>1323</v>
      </c>
      <c r="D192" s="117" t="s">
        <v>1324</v>
      </c>
      <c r="E192" s="117" t="s">
        <v>1325</v>
      </c>
      <c r="F192" s="118" t="s">
        <v>16</v>
      </c>
      <c r="G192" s="151">
        <v>540</v>
      </c>
      <c r="H192" s="152"/>
      <c r="I192" s="153"/>
      <c r="J192" s="144"/>
      <c r="K192" s="142"/>
      <c r="L192" s="142"/>
    </row>
    <row r="193" s="138" customFormat="1" ht="28" customHeight="1" spans="1:12">
      <c r="A193" s="16">
        <v>190</v>
      </c>
      <c r="B193" s="34">
        <v>420000010</v>
      </c>
      <c r="C193" s="91" t="s">
        <v>1326</v>
      </c>
      <c r="D193" s="144"/>
      <c r="E193" s="145"/>
      <c r="F193" s="118" t="s">
        <v>59</v>
      </c>
      <c r="G193" s="151">
        <v>14</v>
      </c>
      <c r="H193" s="152"/>
      <c r="I193" s="153"/>
      <c r="J193" s="144"/>
      <c r="K193" s="142"/>
      <c r="L193" s="142"/>
    </row>
    <row r="194" s="138" customFormat="1" ht="38" customHeight="1" spans="1:12">
      <c r="A194" s="16">
        <v>191</v>
      </c>
      <c r="B194" s="34">
        <v>420000012</v>
      </c>
      <c r="C194" s="91" t="s">
        <v>1327</v>
      </c>
      <c r="D194" s="117" t="s">
        <v>1328</v>
      </c>
      <c r="E194" s="117"/>
      <c r="F194" s="118" t="s">
        <v>16</v>
      </c>
      <c r="G194" s="151">
        <v>100</v>
      </c>
      <c r="H194" s="152"/>
      <c r="I194" s="153"/>
      <c r="J194" s="144"/>
      <c r="K194" s="142"/>
      <c r="L194" s="142"/>
    </row>
    <row r="195" s="138" customFormat="1" ht="24" customHeight="1" spans="1:12">
      <c r="A195" s="16">
        <v>192</v>
      </c>
      <c r="B195" s="34">
        <v>420000014</v>
      </c>
      <c r="C195" s="91" t="s">
        <v>1329</v>
      </c>
      <c r="D195" s="117" t="s">
        <v>1330</v>
      </c>
      <c r="E195" s="117"/>
      <c r="F195" s="118" t="s">
        <v>16</v>
      </c>
      <c r="G195" s="151">
        <v>80</v>
      </c>
      <c r="H195" s="152"/>
      <c r="I195" s="153"/>
      <c r="J195" s="144"/>
      <c r="K195" s="142"/>
      <c r="L195" s="142"/>
    </row>
    <row r="196" s="138" customFormat="1" ht="41" customHeight="1" spans="1:12">
      <c r="A196" s="16">
        <v>193</v>
      </c>
      <c r="B196" s="34">
        <v>331505037</v>
      </c>
      <c r="C196" s="91" t="s">
        <v>1331</v>
      </c>
      <c r="D196" s="131" t="s">
        <v>1332</v>
      </c>
      <c r="E196" s="131"/>
      <c r="F196" s="127" t="s">
        <v>16</v>
      </c>
      <c r="G196" s="128"/>
      <c r="H196" s="128"/>
      <c r="I196" s="129"/>
      <c r="J196" s="144"/>
      <c r="K196" s="142"/>
      <c r="L196" s="142"/>
    </row>
    <row r="197" s="138" customFormat="1" ht="21" customHeight="1" spans="1:12">
      <c r="A197" s="16">
        <v>194</v>
      </c>
      <c r="B197" s="34" t="s">
        <v>1333</v>
      </c>
      <c r="C197" s="33" t="s">
        <v>1334</v>
      </c>
      <c r="D197" s="131"/>
      <c r="E197" s="131"/>
      <c r="F197" s="127" t="s">
        <v>16</v>
      </c>
      <c r="G197" s="128">
        <v>1449</v>
      </c>
      <c r="H197" s="128">
        <v>1304.1</v>
      </c>
      <c r="I197" s="129">
        <v>883</v>
      </c>
      <c r="J197" s="144"/>
      <c r="K197" s="142"/>
      <c r="L197" s="142"/>
    </row>
    <row r="198" s="138" customFormat="1" ht="21" customHeight="1" spans="1:12">
      <c r="A198" s="16">
        <v>195</v>
      </c>
      <c r="B198" s="34" t="s">
        <v>1335</v>
      </c>
      <c r="C198" s="33" t="s">
        <v>1336</v>
      </c>
      <c r="D198" s="131"/>
      <c r="E198" s="131"/>
      <c r="F198" s="127" t="s">
        <v>16</v>
      </c>
      <c r="G198" s="128">
        <v>1056</v>
      </c>
      <c r="H198" s="128">
        <v>950</v>
      </c>
      <c r="I198" s="129">
        <v>704</v>
      </c>
      <c r="J198" s="144"/>
      <c r="K198" s="142"/>
      <c r="L198" s="142"/>
    </row>
    <row r="199" s="138" customFormat="1" ht="21" customHeight="1" spans="1:12">
      <c r="A199" s="16">
        <v>196</v>
      </c>
      <c r="B199" s="34" t="s">
        <v>1337</v>
      </c>
      <c r="C199" s="33" t="s">
        <v>1338</v>
      </c>
      <c r="D199" s="131"/>
      <c r="E199" s="131"/>
      <c r="F199" s="127" t="s">
        <v>16</v>
      </c>
      <c r="G199" s="128">
        <v>700</v>
      </c>
      <c r="H199" s="128">
        <v>630</v>
      </c>
      <c r="I199" s="129">
        <v>467</v>
      </c>
      <c r="J199" s="144"/>
      <c r="K199" s="142"/>
      <c r="L199" s="142"/>
    </row>
    <row r="200" s="138" customFormat="1" ht="21" customHeight="1" spans="1:12">
      <c r="A200" s="16">
        <v>197</v>
      </c>
      <c r="B200" s="34">
        <v>331501054</v>
      </c>
      <c r="C200" s="91" t="s">
        <v>1339</v>
      </c>
      <c r="D200" s="144"/>
      <c r="E200" s="145"/>
      <c r="F200" s="127" t="s">
        <v>16</v>
      </c>
      <c r="G200" s="128">
        <v>1470</v>
      </c>
      <c r="H200" s="128">
        <v>1323</v>
      </c>
      <c r="I200" s="129">
        <v>896</v>
      </c>
      <c r="J200" s="144"/>
      <c r="K200" s="142"/>
      <c r="L200" s="142"/>
    </row>
    <row r="201" s="138" customFormat="1" ht="21" customHeight="1" spans="1:12">
      <c r="A201" s="16">
        <v>198</v>
      </c>
      <c r="B201" s="34">
        <v>331504008</v>
      </c>
      <c r="C201" s="91" t="s">
        <v>1340</v>
      </c>
      <c r="D201" s="144"/>
      <c r="E201" s="145"/>
      <c r="F201" s="127" t="s">
        <v>16</v>
      </c>
      <c r="G201" s="128">
        <v>2667</v>
      </c>
      <c r="H201" s="128">
        <v>2400.3</v>
      </c>
      <c r="I201" s="129">
        <v>1395</v>
      </c>
      <c r="J201" s="144"/>
      <c r="K201" s="142"/>
      <c r="L201" s="142"/>
    </row>
    <row r="202" s="138" customFormat="1" ht="21" customHeight="1" spans="1:12">
      <c r="A202" s="16">
        <v>199</v>
      </c>
      <c r="B202" s="34">
        <v>331504009</v>
      </c>
      <c r="C202" s="91" t="s">
        <v>1341</v>
      </c>
      <c r="D202" s="144"/>
      <c r="E202" s="145"/>
      <c r="F202" s="127" t="s">
        <v>16</v>
      </c>
      <c r="G202" s="128">
        <v>2940</v>
      </c>
      <c r="H202" s="128">
        <v>2646</v>
      </c>
      <c r="I202" s="129">
        <v>1536</v>
      </c>
      <c r="J202" s="144"/>
      <c r="K202" s="142"/>
      <c r="L202" s="142"/>
    </row>
    <row r="203" s="138" customFormat="1" ht="38" customHeight="1" spans="1:12">
      <c r="A203" s="16">
        <v>200</v>
      </c>
      <c r="B203" s="34">
        <v>331509002</v>
      </c>
      <c r="C203" s="91" t="s">
        <v>1342</v>
      </c>
      <c r="D203" s="144"/>
      <c r="E203" s="145"/>
      <c r="F203" s="127" t="s">
        <v>16</v>
      </c>
      <c r="G203" s="128">
        <v>1365</v>
      </c>
      <c r="H203" s="128">
        <v>1228.5</v>
      </c>
      <c r="I203" s="129">
        <v>832</v>
      </c>
      <c r="J203" s="144"/>
      <c r="K203" s="142"/>
      <c r="L203" s="142"/>
    </row>
    <row r="204" s="138" customFormat="1" ht="23" customHeight="1" spans="1:12">
      <c r="A204" s="16">
        <v>201</v>
      </c>
      <c r="B204" s="34">
        <v>331510006</v>
      </c>
      <c r="C204" s="91" t="s">
        <v>1343</v>
      </c>
      <c r="D204" s="131" t="s">
        <v>1344</v>
      </c>
      <c r="E204" s="131"/>
      <c r="F204" s="127" t="s">
        <v>16</v>
      </c>
      <c r="G204" s="128">
        <v>1575</v>
      </c>
      <c r="H204" s="128">
        <v>1417.5</v>
      </c>
      <c r="I204" s="129">
        <v>960</v>
      </c>
      <c r="J204" s="144"/>
      <c r="K204" s="142"/>
      <c r="L204" s="142"/>
    </row>
    <row r="205" s="138" customFormat="1" ht="23" customHeight="1" spans="1:12">
      <c r="A205" s="16">
        <v>202</v>
      </c>
      <c r="B205" s="34">
        <v>331523012</v>
      </c>
      <c r="C205" s="91" t="s">
        <v>1345</v>
      </c>
      <c r="D205" s="144"/>
      <c r="E205" s="145"/>
      <c r="F205" s="127" t="s">
        <v>16</v>
      </c>
      <c r="G205" s="128">
        <v>315</v>
      </c>
      <c r="H205" s="128">
        <v>283</v>
      </c>
      <c r="I205" s="129">
        <v>192</v>
      </c>
      <c r="J205" s="144"/>
      <c r="K205" s="142"/>
      <c r="L205" s="142"/>
    </row>
    <row r="206" s="138" customFormat="1" ht="23" customHeight="1" spans="1:12">
      <c r="A206" s="16">
        <v>203</v>
      </c>
      <c r="B206" s="34">
        <v>330703007</v>
      </c>
      <c r="C206" s="91" t="s">
        <v>1346</v>
      </c>
      <c r="D206" s="131" t="s">
        <v>1347</v>
      </c>
      <c r="E206" s="131"/>
      <c r="F206" s="127" t="s">
        <v>16</v>
      </c>
      <c r="G206" s="128">
        <v>1225</v>
      </c>
      <c r="H206" s="128">
        <v>1102.5</v>
      </c>
      <c r="I206" s="129">
        <v>640</v>
      </c>
      <c r="J206" s="144"/>
      <c r="K206" s="142"/>
      <c r="L206" s="142"/>
    </row>
    <row r="207" s="138" customFormat="1" ht="23" customHeight="1" spans="1:12">
      <c r="A207" s="16">
        <v>204</v>
      </c>
      <c r="B207" s="34">
        <v>331509001</v>
      </c>
      <c r="C207" s="91" t="s">
        <v>1348</v>
      </c>
      <c r="D207" s="144"/>
      <c r="E207" s="145"/>
      <c r="F207" s="127" t="s">
        <v>16</v>
      </c>
      <c r="G207" s="128">
        <v>1260</v>
      </c>
      <c r="H207" s="128">
        <v>1134</v>
      </c>
      <c r="I207" s="129">
        <v>768</v>
      </c>
      <c r="J207" s="144"/>
      <c r="K207" s="142"/>
      <c r="L207" s="142"/>
    </row>
    <row r="208" s="138" customFormat="1" ht="23" customHeight="1" spans="1:12">
      <c r="A208" s="16">
        <v>205</v>
      </c>
      <c r="B208" s="34">
        <v>331509003</v>
      </c>
      <c r="C208" s="91" t="s">
        <v>1349</v>
      </c>
      <c r="D208" s="144"/>
      <c r="E208" s="145"/>
      <c r="F208" s="127" t="s">
        <v>16</v>
      </c>
      <c r="G208" s="128">
        <v>1554</v>
      </c>
      <c r="H208" s="128">
        <v>1398.6</v>
      </c>
      <c r="I208" s="129">
        <v>947</v>
      </c>
      <c r="J208" s="144"/>
      <c r="K208" s="142"/>
      <c r="L208" s="142"/>
    </row>
    <row r="209" s="138" customFormat="1" ht="23" customHeight="1" spans="1:12">
      <c r="A209" s="16">
        <v>206</v>
      </c>
      <c r="B209" s="34">
        <v>331509004</v>
      </c>
      <c r="C209" s="91" t="s">
        <v>1350</v>
      </c>
      <c r="D209" s="144"/>
      <c r="E209" s="145"/>
      <c r="F209" s="127" t="s">
        <v>16</v>
      </c>
      <c r="G209" s="128">
        <v>1239</v>
      </c>
      <c r="H209" s="128">
        <v>1115.1</v>
      </c>
      <c r="I209" s="129">
        <v>755</v>
      </c>
      <c r="J209" s="144"/>
      <c r="K209" s="142"/>
      <c r="L209" s="142"/>
    </row>
    <row r="210" s="138" customFormat="1" ht="23" customHeight="1" spans="1:12">
      <c r="A210" s="16">
        <v>207</v>
      </c>
      <c r="B210" s="34">
        <v>331509005</v>
      </c>
      <c r="C210" s="91" t="s">
        <v>1351</v>
      </c>
      <c r="D210" s="144"/>
      <c r="E210" s="145"/>
      <c r="F210" s="127" t="s">
        <v>16</v>
      </c>
      <c r="G210" s="128">
        <v>940</v>
      </c>
      <c r="H210" s="128">
        <v>846</v>
      </c>
      <c r="I210" s="129">
        <v>627</v>
      </c>
      <c r="J210" s="144"/>
      <c r="K210" s="142"/>
      <c r="L210" s="142"/>
    </row>
    <row r="211" s="138" customFormat="1" ht="38" customHeight="1" spans="1:12">
      <c r="A211" s="16">
        <v>208</v>
      </c>
      <c r="B211" s="34">
        <v>331509006</v>
      </c>
      <c r="C211" s="91" t="s">
        <v>1352</v>
      </c>
      <c r="D211" s="131" t="s">
        <v>1353</v>
      </c>
      <c r="E211" s="131"/>
      <c r="F211" s="127" t="s">
        <v>16</v>
      </c>
      <c r="G211" s="128">
        <v>1029</v>
      </c>
      <c r="H211" s="128">
        <v>926</v>
      </c>
      <c r="I211" s="129">
        <v>627</v>
      </c>
      <c r="J211" s="117" t="s">
        <v>1354</v>
      </c>
      <c r="K211" s="142"/>
      <c r="L211" s="142"/>
    </row>
    <row r="212" s="138" customFormat="1" ht="25" customHeight="1" spans="1:12">
      <c r="A212" s="16">
        <v>209</v>
      </c>
      <c r="B212" s="34">
        <v>331509009</v>
      </c>
      <c r="C212" s="91" t="s">
        <v>1355</v>
      </c>
      <c r="D212" s="144"/>
      <c r="E212" s="145"/>
      <c r="F212" s="127" t="s">
        <v>16</v>
      </c>
      <c r="G212" s="128">
        <v>1155</v>
      </c>
      <c r="H212" s="128">
        <v>1039.5</v>
      </c>
      <c r="I212" s="129">
        <v>704</v>
      </c>
      <c r="J212" s="144"/>
      <c r="K212" s="142"/>
      <c r="L212" s="142"/>
    </row>
    <row r="213" s="138" customFormat="1" ht="25" customHeight="1" spans="1:12">
      <c r="A213" s="16">
        <v>210</v>
      </c>
      <c r="B213" s="34">
        <v>331518003</v>
      </c>
      <c r="C213" s="91" t="s">
        <v>1356</v>
      </c>
      <c r="D213" s="144"/>
      <c r="E213" s="145"/>
      <c r="F213" s="127" t="s">
        <v>16</v>
      </c>
      <c r="G213" s="128">
        <v>1260</v>
      </c>
      <c r="H213" s="128">
        <v>1134</v>
      </c>
      <c r="I213" s="129">
        <v>768</v>
      </c>
      <c r="J213" s="144"/>
      <c r="K213" s="142"/>
      <c r="L213" s="142"/>
    </row>
    <row r="214" s="138" customFormat="1" ht="25" customHeight="1" spans="1:12">
      <c r="A214" s="16">
        <v>211</v>
      </c>
      <c r="B214" s="34">
        <v>331518004</v>
      </c>
      <c r="C214" s="91" t="s">
        <v>1357</v>
      </c>
      <c r="D214" s="144"/>
      <c r="E214" s="145"/>
      <c r="F214" s="127" t="s">
        <v>16</v>
      </c>
      <c r="G214" s="128">
        <v>768</v>
      </c>
      <c r="H214" s="128">
        <v>691</v>
      </c>
      <c r="I214" s="129">
        <v>512</v>
      </c>
      <c r="J214" s="144"/>
      <c r="K214" s="142"/>
      <c r="L214" s="142"/>
    </row>
    <row r="215" s="138" customFormat="1" ht="25" customHeight="1" spans="1:12">
      <c r="A215" s="16">
        <v>212</v>
      </c>
      <c r="B215" s="34">
        <v>331518005</v>
      </c>
      <c r="C215" s="91" t="s">
        <v>1358</v>
      </c>
      <c r="D215" s="144"/>
      <c r="E215" s="145"/>
      <c r="F215" s="127" t="s">
        <v>16</v>
      </c>
      <c r="G215" s="128">
        <v>1029</v>
      </c>
      <c r="H215" s="128">
        <v>926</v>
      </c>
      <c r="I215" s="129">
        <v>627.2</v>
      </c>
      <c r="J215" s="144"/>
      <c r="K215" s="142"/>
      <c r="L215" s="142"/>
    </row>
    <row r="216" s="138" customFormat="1" ht="25" customHeight="1" spans="1:12">
      <c r="A216" s="16">
        <v>213</v>
      </c>
      <c r="B216" s="34">
        <v>331518006</v>
      </c>
      <c r="C216" s="91" t="s">
        <v>1359</v>
      </c>
      <c r="D216" s="131" t="s">
        <v>1360</v>
      </c>
      <c r="E216" s="131"/>
      <c r="F216" s="127" t="s">
        <v>16</v>
      </c>
      <c r="G216" s="128">
        <v>1344</v>
      </c>
      <c r="H216" s="128">
        <v>1209.6</v>
      </c>
      <c r="I216" s="129">
        <v>819.2</v>
      </c>
      <c r="J216" s="144"/>
      <c r="K216" s="142"/>
      <c r="L216" s="142"/>
    </row>
    <row r="217" s="138" customFormat="1" ht="25" customHeight="1" spans="1:12">
      <c r="A217" s="16">
        <v>214</v>
      </c>
      <c r="B217" s="34">
        <v>331505007</v>
      </c>
      <c r="C217" s="91" t="s">
        <v>1361</v>
      </c>
      <c r="D217" s="144"/>
      <c r="E217" s="145"/>
      <c r="F217" s="127" t="s">
        <v>16</v>
      </c>
      <c r="G217" s="128">
        <v>768</v>
      </c>
      <c r="H217" s="128">
        <v>691</v>
      </c>
      <c r="I217" s="129">
        <v>512</v>
      </c>
      <c r="J217" s="144"/>
      <c r="K217" s="142"/>
      <c r="L217" s="142"/>
    </row>
    <row r="218" s="138" customFormat="1" ht="53" customHeight="1" spans="1:12">
      <c r="A218" s="16">
        <v>215</v>
      </c>
      <c r="B218" s="34">
        <v>331512017</v>
      </c>
      <c r="C218" s="91" t="s">
        <v>1362</v>
      </c>
      <c r="D218" s="144"/>
      <c r="E218" s="131" t="s">
        <v>1363</v>
      </c>
      <c r="F218" s="127" t="s">
        <v>16</v>
      </c>
      <c r="G218" s="128">
        <v>1260</v>
      </c>
      <c r="H218" s="128">
        <v>1134</v>
      </c>
      <c r="I218" s="129">
        <v>768</v>
      </c>
      <c r="J218" s="144"/>
      <c r="K218" s="142"/>
      <c r="L218" s="142"/>
    </row>
    <row r="219" s="138" customFormat="1" ht="27" customHeight="1" spans="1:12">
      <c r="A219" s="16">
        <v>216</v>
      </c>
      <c r="B219" s="34">
        <v>331501044</v>
      </c>
      <c r="C219" s="91" t="s">
        <v>1364</v>
      </c>
      <c r="D219" s="131" t="s">
        <v>1365</v>
      </c>
      <c r="E219" s="131"/>
      <c r="F219" s="127" t="s">
        <v>16</v>
      </c>
      <c r="G219" s="128">
        <v>1554</v>
      </c>
      <c r="H219" s="128">
        <v>1398.6</v>
      </c>
      <c r="I219" s="129">
        <v>947</v>
      </c>
      <c r="J219" s="144"/>
      <c r="K219" s="142"/>
      <c r="L219" s="142"/>
    </row>
    <row r="220" s="138" customFormat="1" ht="36" customHeight="1" spans="1:12">
      <c r="A220" s="16">
        <v>217</v>
      </c>
      <c r="B220" s="34">
        <v>331514001</v>
      </c>
      <c r="C220" s="91" t="s">
        <v>1366</v>
      </c>
      <c r="D220" s="144"/>
      <c r="E220" s="145"/>
      <c r="F220" s="127" t="s">
        <v>463</v>
      </c>
      <c r="G220" s="128">
        <v>2912</v>
      </c>
      <c r="H220" s="128">
        <v>2620.8</v>
      </c>
      <c r="I220" s="129">
        <v>1523</v>
      </c>
      <c r="J220" s="117" t="s">
        <v>1367</v>
      </c>
      <c r="K220" s="142"/>
      <c r="L220" s="142"/>
    </row>
    <row r="221" s="138" customFormat="1" ht="58" customHeight="1" spans="1:12">
      <c r="A221" s="16">
        <v>218</v>
      </c>
      <c r="B221" s="34">
        <v>331519002</v>
      </c>
      <c r="C221" s="91" t="s">
        <v>1368</v>
      </c>
      <c r="D221" s="131" t="s">
        <v>1369</v>
      </c>
      <c r="E221" s="131"/>
      <c r="F221" s="127" t="s">
        <v>16</v>
      </c>
      <c r="G221" s="128">
        <v>1687</v>
      </c>
      <c r="H221" s="128">
        <v>1518.3</v>
      </c>
      <c r="I221" s="129">
        <v>883</v>
      </c>
      <c r="J221" s="144"/>
      <c r="K221" s="142"/>
      <c r="L221" s="142"/>
    </row>
    <row r="222" s="138" customFormat="1" ht="43" customHeight="1" spans="1:12">
      <c r="A222" s="16">
        <v>219</v>
      </c>
      <c r="B222" s="34">
        <v>331519003</v>
      </c>
      <c r="C222" s="91" t="s">
        <v>1370</v>
      </c>
      <c r="D222" s="131" t="s">
        <v>1371</v>
      </c>
      <c r="E222" s="131"/>
      <c r="F222" s="127" t="s">
        <v>16</v>
      </c>
      <c r="G222" s="128">
        <v>3038</v>
      </c>
      <c r="H222" s="128">
        <v>2734.2</v>
      </c>
      <c r="I222" s="129">
        <v>1587</v>
      </c>
      <c r="J222" s="144"/>
      <c r="K222" s="142"/>
      <c r="L222" s="142"/>
    </row>
    <row r="223" s="138" customFormat="1" ht="44" customHeight="1" spans="1:12">
      <c r="A223" s="16">
        <v>220</v>
      </c>
      <c r="B223" s="34">
        <v>331519004</v>
      </c>
      <c r="C223" s="91" t="s">
        <v>1372</v>
      </c>
      <c r="D223" s="131" t="s">
        <v>1373</v>
      </c>
      <c r="E223" s="131"/>
      <c r="F223" s="127" t="s">
        <v>16</v>
      </c>
      <c r="G223" s="128">
        <v>3038</v>
      </c>
      <c r="H223" s="128">
        <v>2734.2</v>
      </c>
      <c r="I223" s="129">
        <v>1587</v>
      </c>
      <c r="J223" s="144"/>
      <c r="K223" s="142"/>
      <c r="L223" s="142"/>
    </row>
    <row r="224" s="138" customFormat="1" ht="42" customHeight="1" spans="1:12">
      <c r="A224" s="16">
        <v>221</v>
      </c>
      <c r="B224" s="34">
        <v>331519005</v>
      </c>
      <c r="C224" s="91" t="s">
        <v>1374</v>
      </c>
      <c r="D224" s="131" t="s">
        <v>1375</v>
      </c>
      <c r="E224" s="131"/>
      <c r="F224" s="127" t="s">
        <v>16</v>
      </c>
      <c r="G224" s="128">
        <v>1932</v>
      </c>
      <c r="H224" s="128">
        <v>1738.8</v>
      </c>
      <c r="I224" s="129">
        <v>1011</v>
      </c>
      <c r="J224" s="144"/>
      <c r="K224" s="142"/>
      <c r="L224" s="142"/>
    </row>
    <row r="225" s="138" customFormat="1" ht="38" customHeight="1" spans="1:12">
      <c r="A225" s="16">
        <v>222</v>
      </c>
      <c r="B225" s="34">
        <v>331519006</v>
      </c>
      <c r="C225" s="91" t="s">
        <v>1376</v>
      </c>
      <c r="D225" s="131" t="s">
        <v>1377</v>
      </c>
      <c r="E225" s="131"/>
      <c r="F225" s="127" t="s">
        <v>16</v>
      </c>
      <c r="G225" s="128">
        <v>1932</v>
      </c>
      <c r="H225" s="128">
        <v>1738.8</v>
      </c>
      <c r="I225" s="129">
        <v>1011</v>
      </c>
      <c r="J225" s="144"/>
      <c r="K225" s="142"/>
      <c r="L225" s="142"/>
    </row>
    <row r="226" s="138" customFormat="1" ht="35" customHeight="1" spans="1:12">
      <c r="A226" s="16">
        <v>223</v>
      </c>
      <c r="B226" s="34">
        <v>331519007</v>
      </c>
      <c r="C226" s="91" t="s">
        <v>1378</v>
      </c>
      <c r="D226" s="131" t="s">
        <v>1379</v>
      </c>
      <c r="E226" s="131"/>
      <c r="F226" s="127" t="s">
        <v>16</v>
      </c>
      <c r="G226" s="128">
        <v>1813</v>
      </c>
      <c r="H226" s="128">
        <v>1631.7</v>
      </c>
      <c r="I226" s="129">
        <v>947</v>
      </c>
      <c r="J226" s="144"/>
      <c r="K226" s="142"/>
      <c r="L226" s="142"/>
    </row>
    <row r="227" s="138" customFormat="1" ht="52" customHeight="1" spans="1:12">
      <c r="A227" s="16">
        <v>224</v>
      </c>
      <c r="B227" s="34">
        <v>331519009</v>
      </c>
      <c r="C227" s="91" t="s">
        <v>1380</v>
      </c>
      <c r="D227" s="131" t="s">
        <v>1381</v>
      </c>
      <c r="E227" s="131"/>
      <c r="F227" s="127" t="s">
        <v>16</v>
      </c>
      <c r="G227" s="128">
        <v>1659</v>
      </c>
      <c r="H227" s="128">
        <v>1493.1</v>
      </c>
      <c r="I227" s="129">
        <v>1011</v>
      </c>
      <c r="J227" s="144"/>
      <c r="K227" s="142"/>
      <c r="L227" s="142"/>
    </row>
    <row r="228" s="138" customFormat="1" ht="33" customHeight="1" spans="1:12">
      <c r="A228" s="16">
        <v>225</v>
      </c>
      <c r="B228" s="34">
        <v>331514002</v>
      </c>
      <c r="C228" s="91" t="s">
        <v>1382</v>
      </c>
      <c r="D228" s="131" t="s">
        <v>1383</v>
      </c>
      <c r="E228" s="131"/>
      <c r="F228" s="127" t="s">
        <v>1298</v>
      </c>
      <c r="G228" s="128">
        <v>2303</v>
      </c>
      <c r="H228" s="128">
        <v>2072.7</v>
      </c>
      <c r="I228" s="129">
        <v>1203</v>
      </c>
      <c r="J228" s="117" t="s">
        <v>1384</v>
      </c>
      <c r="K228" s="142"/>
      <c r="L228" s="142"/>
    </row>
    <row r="229" s="138" customFormat="1" ht="84" customHeight="1" spans="1:12">
      <c r="A229" s="16">
        <v>226</v>
      </c>
      <c r="B229" s="34">
        <v>331514003</v>
      </c>
      <c r="C229" s="91" t="s">
        <v>1385</v>
      </c>
      <c r="D229" s="117" t="s">
        <v>1386</v>
      </c>
      <c r="E229" s="117"/>
      <c r="F229" s="118" t="s">
        <v>400</v>
      </c>
      <c r="G229" s="132" t="s">
        <v>774</v>
      </c>
      <c r="H229" s="132"/>
      <c r="I229" s="132"/>
      <c r="J229" s="144" t="s">
        <v>1040</v>
      </c>
      <c r="K229" s="142"/>
      <c r="L229" s="142"/>
    </row>
    <row r="230" s="138" customFormat="1" ht="23" customHeight="1" spans="1:12">
      <c r="A230" s="16">
        <v>227</v>
      </c>
      <c r="B230" s="34">
        <v>331513004</v>
      </c>
      <c r="C230" s="91" t="s">
        <v>1387</v>
      </c>
      <c r="D230" s="144"/>
      <c r="E230" s="145"/>
      <c r="F230" s="127" t="s">
        <v>16</v>
      </c>
      <c r="G230" s="128">
        <v>1036</v>
      </c>
      <c r="H230" s="128">
        <v>932</v>
      </c>
      <c r="I230" s="129">
        <v>691</v>
      </c>
      <c r="J230" s="144"/>
      <c r="K230" s="142"/>
      <c r="L230" s="142"/>
    </row>
    <row r="231" s="138" customFormat="1" ht="23" customHeight="1" spans="1:12">
      <c r="A231" s="16">
        <v>228</v>
      </c>
      <c r="B231" s="34">
        <v>331513006</v>
      </c>
      <c r="C231" s="91" t="s">
        <v>1388</v>
      </c>
      <c r="D231" s="144"/>
      <c r="E231" s="145"/>
      <c r="F231" s="127" t="s">
        <v>16</v>
      </c>
      <c r="G231" s="128">
        <v>1974</v>
      </c>
      <c r="H231" s="128">
        <v>1776.6</v>
      </c>
      <c r="I231" s="129">
        <v>1203</v>
      </c>
      <c r="J231" s="144"/>
      <c r="K231" s="142"/>
      <c r="L231" s="142"/>
    </row>
    <row r="232" s="138" customFormat="1" ht="23" customHeight="1" spans="1:12">
      <c r="A232" s="16">
        <v>229</v>
      </c>
      <c r="B232" s="34">
        <v>331513007</v>
      </c>
      <c r="C232" s="91" t="s">
        <v>1389</v>
      </c>
      <c r="D232" s="144"/>
      <c r="E232" s="145"/>
      <c r="F232" s="127" t="s">
        <v>16</v>
      </c>
      <c r="G232" s="128">
        <v>1071</v>
      </c>
      <c r="H232" s="128">
        <v>964</v>
      </c>
      <c r="I232" s="129">
        <v>755.2</v>
      </c>
      <c r="J232" s="144"/>
      <c r="K232" s="142"/>
      <c r="L232" s="142"/>
    </row>
    <row r="233" s="138" customFormat="1" ht="23" customHeight="1" spans="1:12">
      <c r="A233" s="16">
        <v>230</v>
      </c>
      <c r="B233" s="34">
        <v>331513008</v>
      </c>
      <c r="C233" s="91" t="s">
        <v>1390</v>
      </c>
      <c r="D233" s="144"/>
      <c r="E233" s="145"/>
      <c r="F233" s="127" t="s">
        <v>16</v>
      </c>
      <c r="G233" s="128">
        <v>1344</v>
      </c>
      <c r="H233" s="128">
        <v>1209.6</v>
      </c>
      <c r="I233" s="129">
        <v>819</v>
      </c>
      <c r="J233" s="144"/>
      <c r="K233" s="142"/>
      <c r="L233" s="142"/>
    </row>
    <row r="234" s="138" customFormat="1" ht="23" customHeight="1" spans="1:12">
      <c r="A234" s="16">
        <v>231</v>
      </c>
      <c r="B234" s="34">
        <v>331603006</v>
      </c>
      <c r="C234" s="91" t="s">
        <v>1391</v>
      </c>
      <c r="D234" s="131" t="s">
        <v>1392</v>
      </c>
      <c r="E234" s="131"/>
      <c r="F234" s="127" t="s">
        <v>1393</v>
      </c>
      <c r="G234" s="128">
        <v>1260</v>
      </c>
      <c r="H234" s="128">
        <v>1134</v>
      </c>
      <c r="I234" s="129">
        <v>768</v>
      </c>
      <c r="J234" s="144"/>
      <c r="K234" s="142"/>
      <c r="L234" s="142"/>
    </row>
    <row r="235" s="138" customFormat="1" ht="23" customHeight="1" spans="1:12">
      <c r="A235" s="16">
        <v>232</v>
      </c>
      <c r="B235" s="34">
        <v>331513001</v>
      </c>
      <c r="C235" s="91" t="s">
        <v>1394</v>
      </c>
      <c r="D235" s="144"/>
      <c r="E235" s="145"/>
      <c r="F235" s="127" t="s">
        <v>16</v>
      </c>
      <c r="G235" s="128">
        <v>1449</v>
      </c>
      <c r="H235" s="128">
        <v>1304.1</v>
      </c>
      <c r="I235" s="129">
        <v>883</v>
      </c>
      <c r="J235" s="144"/>
      <c r="K235" s="142"/>
      <c r="L235" s="142"/>
    </row>
    <row r="236" s="138" customFormat="1" ht="23" customHeight="1" spans="1:12">
      <c r="A236" s="16">
        <v>233</v>
      </c>
      <c r="B236" s="34">
        <v>331513002</v>
      </c>
      <c r="C236" s="91" t="s">
        <v>1395</v>
      </c>
      <c r="D236" s="144"/>
      <c r="E236" s="145"/>
      <c r="F236" s="127" t="s">
        <v>16</v>
      </c>
      <c r="G236" s="128">
        <v>1764</v>
      </c>
      <c r="H236" s="128">
        <v>1587.6</v>
      </c>
      <c r="I236" s="129">
        <v>1075</v>
      </c>
      <c r="J236" s="144"/>
      <c r="K236" s="142"/>
      <c r="L236" s="142"/>
    </row>
    <row r="237" s="138" customFormat="1" ht="23" customHeight="1" spans="1:12">
      <c r="A237" s="16">
        <v>234</v>
      </c>
      <c r="B237" s="34">
        <v>331513005</v>
      </c>
      <c r="C237" s="91" t="s">
        <v>1396</v>
      </c>
      <c r="D237" s="144"/>
      <c r="E237" s="145"/>
      <c r="F237" s="127" t="s">
        <v>16</v>
      </c>
      <c r="G237" s="128">
        <v>1974</v>
      </c>
      <c r="H237" s="128">
        <v>1776.6</v>
      </c>
      <c r="I237" s="129">
        <v>1203</v>
      </c>
      <c r="J237" s="144"/>
      <c r="K237" s="142"/>
      <c r="L237" s="142"/>
    </row>
    <row r="238" s="138" customFormat="1" ht="39" customHeight="1" spans="1:12">
      <c r="A238" s="16">
        <v>235</v>
      </c>
      <c r="B238" s="34">
        <v>331513003</v>
      </c>
      <c r="C238" s="91" t="s">
        <v>1397</v>
      </c>
      <c r="D238" s="131" t="s">
        <v>1398</v>
      </c>
      <c r="E238" s="131"/>
      <c r="F238" s="127" t="s">
        <v>16</v>
      </c>
      <c r="G238" s="128">
        <v>940</v>
      </c>
      <c r="H238" s="128">
        <v>846</v>
      </c>
      <c r="I238" s="129">
        <v>627</v>
      </c>
      <c r="J238" s="131" t="s">
        <v>1399</v>
      </c>
      <c r="K238" s="142"/>
      <c r="L238" s="142"/>
    </row>
    <row r="239" s="138" customFormat="1" ht="55" customHeight="1" spans="1:12">
      <c r="A239" s="16">
        <v>236</v>
      </c>
      <c r="B239" s="34">
        <v>331513009</v>
      </c>
      <c r="C239" s="91" t="s">
        <v>1400</v>
      </c>
      <c r="D239" s="131" t="s">
        <v>1401</v>
      </c>
      <c r="E239" s="131"/>
      <c r="F239" s="127" t="s">
        <v>16</v>
      </c>
      <c r="G239" s="128">
        <v>576</v>
      </c>
      <c r="H239" s="128">
        <v>518</v>
      </c>
      <c r="I239" s="129">
        <v>384</v>
      </c>
      <c r="J239" s="131" t="s">
        <v>1402</v>
      </c>
      <c r="K239" s="142"/>
      <c r="L239" s="142"/>
    </row>
    <row r="240" s="138" customFormat="1" ht="38" customHeight="1" spans="1:12">
      <c r="A240" s="16">
        <v>237</v>
      </c>
      <c r="B240" s="34">
        <v>331603034</v>
      </c>
      <c r="C240" s="91" t="s">
        <v>1403</v>
      </c>
      <c r="D240" s="131" t="s">
        <v>1404</v>
      </c>
      <c r="E240" s="131"/>
      <c r="F240" s="127" t="s">
        <v>1405</v>
      </c>
      <c r="G240" s="128">
        <v>630</v>
      </c>
      <c r="H240" s="128">
        <v>567</v>
      </c>
      <c r="I240" s="129">
        <v>384</v>
      </c>
      <c r="J240" s="131" t="s">
        <v>1406</v>
      </c>
      <c r="K240" s="142"/>
      <c r="L240" s="142"/>
    </row>
    <row r="241" s="138" customFormat="1" ht="38" customHeight="1" spans="1:12">
      <c r="A241" s="16">
        <v>238</v>
      </c>
      <c r="B241" s="34">
        <v>331506018</v>
      </c>
      <c r="C241" s="91" t="s">
        <v>1407</v>
      </c>
      <c r="D241" s="131" t="s">
        <v>1408</v>
      </c>
      <c r="E241" s="131"/>
      <c r="F241" s="127" t="s">
        <v>16</v>
      </c>
      <c r="G241" s="128">
        <v>1050</v>
      </c>
      <c r="H241" s="128">
        <v>945</v>
      </c>
      <c r="I241" s="129">
        <v>640</v>
      </c>
      <c r="J241" s="117" t="s">
        <v>1409</v>
      </c>
      <c r="K241" s="142"/>
      <c r="L241" s="142"/>
    </row>
    <row r="242" s="138" customFormat="1" ht="38" customHeight="1" spans="1:12">
      <c r="A242" s="16">
        <v>239</v>
      </c>
      <c r="B242" s="34">
        <v>331506016</v>
      </c>
      <c r="C242" s="91" t="s">
        <v>1410</v>
      </c>
      <c r="D242" s="131" t="s">
        <v>1411</v>
      </c>
      <c r="E242" s="131"/>
      <c r="F242" s="127" t="s">
        <v>16</v>
      </c>
      <c r="G242" s="128">
        <v>1764</v>
      </c>
      <c r="H242" s="128">
        <v>1587.6</v>
      </c>
      <c r="I242" s="129">
        <v>1075</v>
      </c>
      <c r="J242" s="117" t="s">
        <v>1409</v>
      </c>
      <c r="K242" s="142"/>
      <c r="L242" s="142"/>
    </row>
    <row r="243" s="138" customFormat="1" ht="38" customHeight="1" spans="1:12">
      <c r="A243" s="16">
        <v>240</v>
      </c>
      <c r="B243" s="34">
        <v>331506017</v>
      </c>
      <c r="C243" s="91" t="s">
        <v>1412</v>
      </c>
      <c r="D243" s="131" t="s">
        <v>1413</v>
      </c>
      <c r="E243" s="131"/>
      <c r="F243" s="127" t="s">
        <v>16</v>
      </c>
      <c r="G243" s="128">
        <v>1344</v>
      </c>
      <c r="H243" s="128">
        <v>1209.6</v>
      </c>
      <c r="I243" s="129">
        <v>819</v>
      </c>
      <c r="J243" s="117" t="s">
        <v>1409</v>
      </c>
      <c r="K243" s="142"/>
      <c r="L243" s="142"/>
    </row>
    <row r="244" s="138" customFormat="1" ht="79" customHeight="1" spans="1:12">
      <c r="A244" s="16">
        <v>241</v>
      </c>
      <c r="B244" s="34">
        <v>331506020</v>
      </c>
      <c r="C244" s="91" t="s">
        <v>1414</v>
      </c>
      <c r="D244" s="131" t="s">
        <v>1415</v>
      </c>
      <c r="E244" s="131"/>
      <c r="F244" s="127" t="s">
        <v>16</v>
      </c>
      <c r="G244" s="128">
        <v>1540</v>
      </c>
      <c r="H244" s="128">
        <v>1260</v>
      </c>
      <c r="I244" s="129">
        <v>832</v>
      </c>
      <c r="J244" s="117" t="s">
        <v>1409</v>
      </c>
      <c r="K244" s="142"/>
      <c r="L244" s="142"/>
    </row>
    <row r="245" s="138" customFormat="1" ht="46" customHeight="1" spans="1:12">
      <c r="A245" s="16">
        <v>242</v>
      </c>
      <c r="B245" s="34">
        <v>331506019</v>
      </c>
      <c r="C245" s="91" t="s">
        <v>1416</v>
      </c>
      <c r="D245" s="144"/>
      <c r="E245" s="145"/>
      <c r="F245" s="127" t="s">
        <v>16</v>
      </c>
      <c r="G245" s="128">
        <v>1344</v>
      </c>
      <c r="H245" s="128">
        <v>1209.6</v>
      </c>
      <c r="I245" s="129">
        <v>819</v>
      </c>
      <c r="J245" s="117" t="s">
        <v>1409</v>
      </c>
      <c r="K245" s="142"/>
      <c r="L245" s="142"/>
    </row>
    <row r="246" s="138" customFormat="1" ht="34" customHeight="1" spans="1:12">
      <c r="A246" s="16">
        <v>243</v>
      </c>
      <c r="B246" s="34">
        <v>331506015</v>
      </c>
      <c r="C246" s="91" t="s">
        <v>1417</v>
      </c>
      <c r="D246" s="144"/>
      <c r="E246" s="145"/>
      <c r="F246" s="127" t="s">
        <v>16</v>
      </c>
      <c r="G246" s="128">
        <v>1365</v>
      </c>
      <c r="H246" s="128">
        <v>1228.5</v>
      </c>
      <c r="I246" s="129">
        <v>832</v>
      </c>
      <c r="J246" s="144"/>
      <c r="K246" s="142"/>
      <c r="L246" s="142"/>
    </row>
    <row r="247" s="138" customFormat="1" ht="158" customHeight="1" spans="1:12">
      <c r="A247" s="16">
        <v>244</v>
      </c>
      <c r="B247" s="34">
        <v>331512021</v>
      </c>
      <c r="C247" s="91" t="s">
        <v>1418</v>
      </c>
      <c r="D247" s="117" t="s">
        <v>1419</v>
      </c>
      <c r="E247" s="117" t="s">
        <v>1128</v>
      </c>
      <c r="F247" s="118" t="s">
        <v>16</v>
      </c>
      <c r="G247" s="110" t="s">
        <v>774</v>
      </c>
      <c r="H247" s="110"/>
      <c r="I247" s="110"/>
      <c r="J247" s="144" t="s">
        <v>1040</v>
      </c>
      <c r="K247" s="142"/>
      <c r="L247" s="142"/>
    </row>
    <row r="248" s="138" customFormat="1" ht="44" customHeight="1" spans="1:12">
      <c r="A248" s="16">
        <v>245</v>
      </c>
      <c r="B248" s="34">
        <v>331506024</v>
      </c>
      <c r="C248" s="91" t="s">
        <v>1420</v>
      </c>
      <c r="D248" s="131" t="s">
        <v>1421</v>
      </c>
      <c r="E248" s="131"/>
      <c r="F248" s="127" t="s">
        <v>16</v>
      </c>
      <c r="G248" s="128">
        <v>1575</v>
      </c>
      <c r="H248" s="128">
        <v>1417.5</v>
      </c>
      <c r="I248" s="129">
        <v>960</v>
      </c>
      <c r="J248" s="144"/>
      <c r="K248" s="142"/>
      <c r="L248" s="142"/>
    </row>
    <row r="249" s="138" customFormat="1" ht="26" customHeight="1" spans="1:12">
      <c r="A249" s="16">
        <v>246</v>
      </c>
      <c r="B249" s="34">
        <v>331520002</v>
      </c>
      <c r="C249" s="91" t="s">
        <v>1422</v>
      </c>
      <c r="D249" s="131" t="s">
        <v>1423</v>
      </c>
      <c r="E249" s="131"/>
      <c r="F249" s="127" t="s">
        <v>16</v>
      </c>
      <c r="G249" s="128">
        <v>1029</v>
      </c>
      <c r="H249" s="128">
        <v>926</v>
      </c>
      <c r="I249" s="129">
        <v>627</v>
      </c>
      <c r="J249" s="144"/>
      <c r="K249" s="142"/>
      <c r="L249" s="142"/>
    </row>
    <row r="250" s="138" customFormat="1" ht="40" customHeight="1" spans="1:12">
      <c r="A250" s="16">
        <v>247</v>
      </c>
      <c r="B250" s="34">
        <v>331506011</v>
      </c>
      <c r="C250" s="91" t="s">
        <v>1424</v>
      </c>
      <c r="D250" s="144"/>
      <c r="E250" s="145"/>
      <c r="F250" s="127" t="s">
        <v>16</v>
      </c>
      <c r="G250" s="128">
        <v>1470</v>
      </c>
      <c r="H250" s="128">
        <v>1323</v>
      </c>
      <c r="I250" s="129">
        <v>896</v>
      </c>
      <c r="J250" s="144"/>
      <c r="K250" s="142"/>
      <c r="L250" s="142"/>
    </row>
    <row r="251" s="138" customFormat="1" ht="24" customHeight="1" spans="1:12">
      <c r="A251" s="16">
        <v>248</v>
      </c>
      <c r="B251" s="34">
        <v>331506012</v>
      </c>
      <c r="C251" s="91" t="s">
        <v>1425</v>
      </c>
      <c r="D251" s="144"/>
      <c r="E251" s="145"/>
      <c r="F251" s="127" t="s">
        <v>16</v>
      </c>
      <c r="G251" s="128">
        <v>2058</v>
      </c>
      <c r="H251" s="128">
        <v>1852.2</v>
      </c>
      <c r="I251" s="129">
        <v>1075</v>
      </c>
      <c r="J251" s="144"/>
      <c r="K251" s="142"/>
      <c r="L251" s="142"/>
    </row>
    <row r="252" s="138" customFormat="1" ht="24" customHeight="1" spans="1:12">
      <c r="A252" s="16">
        <v>249</v>
      </c>
      <c r="B252" s="34">
        <v>331506013</v>
      </c>
      <c r="C252" s="91" t="s">
        <v>1426</v>
      </c>
      <c r="D252" s="144"/>
      <c r="E252" s="145"/>
      <c r="F252" s="127" t="s">
        <v>16</v>
      </c>
      <c r="G252" s="128">
        <v>2058</v>
      </c>
      <c r="H252" s="128">
        <v>1852.2</v>
      </c>
      <c r="I252" s="129">
        <v>1075</v>
      </c>
      <c r="J252" s="144"/>
      <c r="K252" s="142"/>
      <c r="L252" s="142"/>
    </row>
    <row r="253" s="138" customFormat="1" ht="37" customHeight="1" spans="1:12">
      <c r="A253" s="16">
        <v>250</v>
      </c>
      <c r="B253" s="34">
        <v>331506014</v>
      </c>
      <c r="C253" s="91" t="s">
        <v>1427</v>
      </c>
      <c r="D253" s="117" t="s">
        <v>1428</v>
      </c>
      <c r="E253" s="118"/>
      <c r="F253" s="118" t="s">
        <v>16</v>
      </c>
      <c r="G253" s="118">
        <v>1470</v>
      </c>
      <c r="H253" s="118">
        <v>1323</v>
      </c>
      <c r="I253" s="118">
        <v>896</v>
      </c>
      <c r="J253" s="144"/>
      <c r="K253" s="142"/>
      <c r="L253" s="142"/>
    </row>
    <row r="254" s="138" customFormat="1" ht="24" customHeight="1" spans="1:12">
      <c r="A254" s="16">
        <v>251</v>
      </c>
      <c r="B254" s="34">
        <v>331506021</v>
      </c>
      <c r="C254" s="91" t="s">
        <v>1429</v>
      </c>
      <c r="D254" s="144"/>
      <c r="E254" s="145"/>
      <c r="F254" s="127" t="s">
        <v>16</v>
      </c>
      <c r="G254" s="128">
        <v>1029</v>
      </c>
      <c r="H254" s="128">
        <v>926</v>
      </c>
      <c r="I254" s="129">
        <v>627</v>
      </c>
      <c r="J254" s="144"/>
      <c r="K254" s="142"/>
      <c r="L254" s="142"/>
    </row>
    <row r="255" s="138" customFormat="1" ht="24" customHeight="1" spans="1:12">
      <c r="A255" s="16">
        <v>252</v>
      </c>
      <c r="B255" s="34">
        <v>331506023</v>
      </c>
      <c r="C255" s="91" t="s">
        <v>1430</v>
      </c>
      <c r="D255" s="144"/>
      <c r="E255" s="145"/>
      <c r="F255" s="127" t="s">
        <v>16</v>
      </c>
      <c r="G255" s="128">
        <v>1575</v>
      </c>
      <c r="H255" s="128">
        <v>1417.5</v>
      </c>
      <c r="I255" s="129">
        <v>960</v>
      </c>
      <c r="J255" s="144"/>
      <c r="K255" s="142"/>
      <c r="L255" s="142"/>
    </row>
    <row r="256" s="138" customFormat="1" ht="24" customHeight="1" spans="1:12">
      <c r="A256" s="16">
        <v>253</v>
      </c>
      <c r="B256" s="34">
        <v>331512010</v>
      </c>
      <c r="C256" s="91" t="s">
        <v>1431</v>
      </c>
      <c r="D256" s="144"/>
      <c r="E256" s="145"/>
      <c r="F256" s="127" t="s">
        <v>16</v>
      </c>
      <c r="G256" s="128">
        <v>1288</v>
      </c>
      <c r="H256" s="128">
        <v>1159.2</v>
      </c>
      <c r="I256" s="129">
        <v>787</v>
      </c>
      <c r="J256" s="144"/>
      <c r="K256" s="142"/>
      <c r="L256" s="142"/>
    </row>
    <row r="257" s="138" customFormat="1" ht="57" customHeight="1" spans="1:12">
      <c r="A257" s="16">
        <v>254</v>
      </c>
      <c r="B257" s="34">
        <v>331512012</v>
      </c>
      <c r="C257" s="91" t="s">
        <v>1432</v>
      </c>
      <c r="D257" s="131" t="s">
        <v>1433</v>
      </c>
      <c r="E257" s="131" t="s">
        <v>1434</v>
      </c>
      <c r="F257" s="127" t="s">
        <v>16</v>
      </c>
      <c r="G257" s="128">
        <v>1974</v>
      </c>
      <c r="H257" s="128">
        <v>1776.6</v>
      </c>
      <c r="I257" s="129">
        <v>1203</v>
      </c>
      <c r="J257" s="144"/>
      <c r="K257" s="142"/>
      <c r="L257" s="142"/>
    </row>
    <row r="258" s="138" customFormat="1" ht="113" customHeight="1" spans="1:12">
      <c r="A258" s="16">
        <v>255</v>
      </c>
      <c r="B258" s="34" t="s">
        <v>1435</v>
      </c>
      <c r="C258" s="91" t="s">
        <v>1436</v>
      </c>
      <c r="D258" s="117" t="s">
        <v>1437</v>
      </c>
      <c r="E258" s="117" t="s">
        <v>1438</v>
      </c>
      <c r="F258" s="118" t="s">
        <v>16</v>
      </c>
      <c r="G258" s="118">
        <v>2400</v>
      </c>
      <c r="H258" s="118">
        <v>2160</v>
      </c>
      <c r="I258" s="118">
        <v>1920</v>
      </c>
      <c r="J258" s="144"/>
      <c r="K258" s="142"/>
      <c r="L258" s="142"/>
    </row>
    <row r="259" s="138" customFormat="1" ht="82" customHeight="1" spans="1:12">
      <c r="A259" s="16">
        <v>256</v>
      </c>
      <c r="B259" s="34" t="s">
        <v>1439</v>
      </c>
      <c r="C259" s="91" t="s">
        <v>1440</v>
      </c>
      <c r="D259" s="144" t="s">
        <v>1441</v>
      </c>
      <c r="E259" s="145" t="s">
        <v>1442</v>
      </c>
      <c r="F259" s="145" t="s">
        <v>194</v>
      </c>
      <c r="G259" s="145">
        <v>1300</v>
      </c>
      <c r="H259" s="144">
        <v>1170</v>
      </c>
      <c r="I259" s="144">
        <v>1040</v>
      </c>
      <c r="J259" s="144"/>
      <c r="K259" s="142"/>
      <c r="L259" s="142"/>
    </row>
    <row r="260" s="138" customFormat="1" ht="93" customHeight="1" spans="1:12">
      <c r="A260" s="16">
        <v>257</v>
      </c>
      <c r="B260" s="34" t="s">
        <v>1443</v>
      </c>
      <c r="C260" s="91" t="s">
        <v>1444</v>
      </c>
      <c r="D260" s="144" t="s">
        <v>1445</v>
      </c>
      <c r="E260" s="145" t="s">
        <v>1442</v>
      </c>
      <c r="F260" s="145" t="s">
        <v>194</v>
      </c>
      <c r="G260" s="145">
        <v>1470</v>
      </c>
      <c r="H260" s="144">
        <v>1323</v>
      </c>
      <c r="I260" s="144">
        <v>1176</v>
      </c>
      <c r="J260" s="144"/>
      <c r="K260" s="142"/>
      <c r="L260" s="142"/>
    </row>
    <row r="261" s="138" customFormat="1" ht="22" customHeight="1" spans="1:12">
      <c r="A261" s="16">
        <v>258</v>
      </c>
      <c r="B261" s="34">
        <v>331506031</v>
      </c>
      <c r="C261" s="91" t="s">
        <v>1446</v>
      </c>
      <c r="D261" s="144"/>
      <c r="E261" s="145"/>
      <c r="F261" s="118" t="s">
        <v>16</v>
      </c>
      <c r="G261" s="118">
        <v>1840</v>
      </c>
      <c r="H261" s="118">
        <v>1656</v>
      </c>
      <c r="I261" s="118">
        <v>1490</v>
      </c>
      <c r="J261" s="144"/>
      <c r="K261" s="142"/>
      <c r="L261" s="142"/>
    </row>
    <row r="262" s="138" customFormat="1" ht="22" customHeight="1" spans="1:12">
      <c r="A262" s="16">
        <v>259</v>
      </c>
      <c r="B262" s="34">
        <v>331506010</v>
      </c>
      <c r="C262" s="91" t="s">
        <v>1447</v>
      </c>
      <c r="D262" s="144"/>
      <c r="E262" s="145"/>
      <c r="F262" s="127" t="s">
        <v>16</v>
      </c>
      <c r="G262" s="128">
        <v>1554</v>
      </c>
      <c r="H262" s="128">
        <v>1398.6</v>
      </c>
      <c r="I262" s="129">
        <v>947</v>
      </c>
      <c r="J262" s="144"/>
      <c r="K262" s="142"/>
      <c r="L262" s="142"/>
    </row>
    <row r="263" s="138" customFormat="1" ht="22" customHeight="1" spans="1:12">
      <c r="A263" s="16">
        <v>260</v>
      </c>
      <c r="B263" s="34">
        <v>331512013</v>
      </c>
      <c r="C263" s="91" t="s">
        <v>1448</v>
      </c>
      <c r="D263" s="144"/>
      <c r="E263" s="145"/>
      <c r="F263" s="127" t="s">
        <v>16</v>
      </c>
      <c r="G263" s="128">
        <v>1288</v>
      </c>
      <c r="H263" s="128">
        <v>1159.2</v>
      </c>
      <c r="I263" s="129">
        <v>787</v>
      </c>
      <c r="J263" s="144"/>
      <c r="K263" s="142"/>
      <c r="L263" s="142"/>
    </row>
    <row r="264" s="138" customFormat="1" ht="129" customHeight="1" spans="1:12">
      <c r="A264" s="16">
        <v>261</v>
      </c>
      <c r="B264" s="34">
        <v>331512022</v>
      </c>
      <c r="C264" s="91" t="s">
        <v>1449</v>
      </c>
      <c r="D264" s="117" t="s">
        <v>1450</v>
      </c>
      <c r="E264" s="117"/>
      <c r="F264" s="118" t="s">
        <v>16</v>
      </c>
      <c r="G264" s="110" t="s">
        <v>774</v>
      </c>
      <c r="H264" s="110"/>
      <c r="I264" s="110"/>
      <c r="J264" s="144" t="s">
        <v>1040</v>
      </c>
      <c r="K264" s="142"/>
      <c r="L264" s="142"/>
    </row>
    <row r="265" s="138" customFormat="1" ht="67" customHeight="1" spans="1:12">
      <c r="A265" s="16">
        <v>262</v>
      </c>
      <c r="B265" s="34">
        <v>331521010</v>
      </c>
      <c r="C265" s="91" t="s">
        <v>1451</v>
      </c>
      <c r="D265" s="131" t="s">
        <v>1452</v>
      </c>
      <c r="E265" s="131"/>
      <c r="F265" s="127" t="s">
        <v>16</v>
      </c>
      <c r="G265" s="128">
        <v>1890</v>
      </c>
      <c r="H265" s="128">
        <v>1701</v>
      </c>
      <c r="I265" s="129">
        <v>1152</v>
      </c>
      <c r="J265" s="144"/>
      <c r="K265" s="142"/>
      <c r="L265" s="142"/>
    </row>
    <row r="266" s="138" customFormat="1" ht="59" customHeight="1" spans="1:12">
      <c r="A266" s="16">
        <v>263</v>
      </c>
      <c r="B266" s="34">
        <v>331522008</v>
      </c>
      <c r="C266" s="91" t="s">
        <v>1453</v>
      </c>
      <c r="D266" s="131" t="s">
        <v>1454</v>
      </c>
      <c r="E266" s="131"/>
      <c r="F266" s="127" t="s">
        <v>16</v>
      </c>
      <c r="G266" s="128">
        <v>2100</v>
      </c>
      <c r="H266" s="128">
        <v>1890</v>
      </c>
      <c r="I266" s="129">
        <v>1280</v>
      </c>
      <c r="J266" s="144"/>
      <c r="K266" s="142"/>
      <c r="L266" s="142"/>
    </row>
    <row r="267" s="138" customFormat="1" ht="124" customHeight="1" spans="1:12">
      <c r="A267" s="16">
        <v>264</v>
      </c>
      <c r="B267" s="34" t="s">
        <v>1455</v>
      </c>
      <c r="C267" s="91" t="s">
        <v>1456</v>
      </c>
      <c r="D267" s="144" t="s">
        <v>1457</v>
      </c>
      <c r="E267" s="145" t="s">
        <v>1438</v>
      </c>
      <c r="F267" s="145" t="s">
        <v>16</v>
      </c>
      <c r="G267" s="145">
        <v>2400</v>
      </c>
      <c r="H267" s="144">
        <v>2160</v>
      </c>
      <c r="I267" s="144">
        <v>1920</v>
      </c>
      <c r="J267" s="144"/>
      <c r="K267" s="142"/>
      <c r="L267" s="142"/>
    </row>
    <row r="268" s="138" customFormat="1" ht="30" customHeight="1" spans="1:12">
      <c r="A268" s="16">
        <v>265</v>
      </c>
      <c r="B268" s="34">
        <v>331518007</v>
      </c>
      <c r="C268" s="91" t="s">
        <v>1458</v>
      </c>
      <c r="D268" s="131" t="s">
        <v>1459</v>
      </c>
      <c r="E268" s="131"/>
      <c r="F268" s="127" t="s">
        <v>16</v>
      </c>
      <c r="G268" s="128">
        <v>1575</v>
      </c>
      <c r="H268" s="128">
        <v>1417.5</v>
      </c>
      <c r="I268" s="129">
        <v>960</v>
      </c>
      <c r="J268" s="144"/>
      <c r="K268" s="142"/>
      <c r="L268" s="142"/>
    </row>
    <row r="269" s="138" customFormat="1" ht="109" customHeight="1" spans="1:12">
      <c r="A269" s="16">
        <v>266</v>
      </c>
      <c r="B269" s="34">
        <v>331506030</v>
      </c>
      <c r="C269" s="91" t="s">
        <v>1460</v>
      </c>
      <c r="D269" s="117" t="s">
        <v>1461</v>
      </c>
      <c r="E269" s="117"/>
      <c r="F269" s="118" t="s">
        <v>16</v>
      </c>
      <c r="G269" s="110" t="s">
        <v>774</v>
      </c>
      <c r="H269" s="110"/>
      <c r="I269" s="110"/>
      <c r="J269" s="144" t="s">
        <v>1040</v>
      </c>
      <c r="K269" s="142"/>
      <c r="L269" s="142"/>
    </row>
    <row r="270" s="138" customFormat="1" ht="44" customHeight="1" spans="1:12">
      <c r="A270" s="16">
        <v>267</v>
      </c>
      <c r="B270" s="34">
        <v>331521012</v>
      </c>
      <c r="C270" s="91" t="s">
        <v>1462</v>
      </c>
      <c r="D270" s="131" t="s">
        <v>1463</v>
      </c>
      <c r="E270" s="131"/>
      <c r="F270" s="127" t="s">
        <v>16</v>
      </c>
      <c r="G270" s="128">
        <v>1554</v>
      </c>
      <c r="H270" s="128">
        <v>1398.6</v>
      </c>
      <c r="I270" s="129">
        <v>947</v>
      </c>
      <c r="J270" s="144"/>
      <c r="K270" s="142"/>
      <c r="L270" s="142"/>
    </row>
    <row r="271" s="138" customFormat="1" ht="38" customHeight="1" spans="1:12">
      <c r="A271" s="16">
        <v>268</v>
      </c>
      <c r="B271" s="34">
        <v>331521029</v>
      </c>
      <c r="C271" s="91" t="s">
        <v>1464</v>
      </c>
      <c r="D271" s="144"/>
      <c r="E271" s="145"/>
      <c r="F271" s="127" t="s">
        <v>1465</v>
      </c>
      <c r="G271" s="128">
        <v>1014</v>
      </c>
      <c r="H271" s="128">
        <v>879</v>
      </c>
      <c r="I271" s="129">
        <v>486</v>
      </c>
      <c r="J271" s="117" t="s">
        <v>1466</v>
      </c>
      <c r="K271" s="142"/>
      <c r="L271" s="142"/>
    </row>
    <row r="272" s="138" customFormat="1" ht="38" customHeight="1" spans="1:12">
      <c r="A272" s="16">
        <v>269</v>
      </c>
      <c r="B272" s="34">
        <v>331521030</v>
      </c>
      <c r="C272" s="91" t="s">
        <v>1467</v>
      </c>
      <c r="D272" s="144"/>
      <c r="E272" s="145"/>
      <c r="F272" s="127" t="s">
        <v>1465</v>
      </c>
      <c r="G272" s="128">
        <v>1197</v>
      </c>
      <c r="H272" s="128">
        <v>1077.3</v>
      </c>
      <c r="I272" s="129">
        <v>627</v>
      </c>
      <c r="J272" s="117" t="s">
        <v>1468</v>
      </c>
      <c r="K272" s="142"/>
      <c r="L272" s="142"/>
    </row>
    <row r="273" s="138" customFormat="1" ht="32" customHeight="1" spans="1:12">
      <c r="A273" s="16">
        <v>270</v>
      </c>
      <c r="B273" s="34">
        <v>331521031</v>
      </c>
      <c r="C273" s="91" t="s">
        <v>1469</v>
      </c>
      <c r="D273" s="131" t="s">
        <v>1360</v>
      </c>
      <c r="E273" s="131"/>
      <c r="F273" s="127" t="s">
        <v>16</v>
      </c>
      <c r="G273" s="128">
        <v>840</v>
      </c>
      <c r="H273" s="128">
        <v>756</v>
      </c>
      <c r="I273" s="129">
        <v>512</v>
      </c>
      <c r="J273" s="144"/>
      <c r="K273" s="142"/>
      <c r="L273" s="142"/>
    </row>
    <row r="274" s="138" customFormat="1" ht="32" customHeight="1" spans="1:12">
      <c r="A274" s="16">
        <v>271</v>
      </c>
      <c r="B274" s="34">
        <v>331521032</v>
      </c>
      <c r="C274" s="91" t="s">
        <v>1470</v>
      </c>
      <c r="D274" s="144"/>
      <c r="E274" s="145"/>
      <c r="F274" s="127" t="s">
        <v>16</v>
      </c>
      <c r="G274" s="128">
        <v>840</v>
      </c>
      <c r="H274" s="128">
        <v>756</v>
      </c>
      <c r="I274" s="129">
        <v>512</v>
      </c>
      <c r="J274" s="144"/>
      <c r="K274" s="142"/>
      <c r="L274" s="142"/>
    </row>
    <row r="275" s="138" customFormat="1" ht="32" customHeight="1" spans="1:12">
      <c r="A275" s="16">
        <v>272</v>
      </c>
      <c r="B275" s="34">
        <v>331521033</v>
      </c>
      <c r="C275" s="91" t="s">
        <v>1471</v>
      </c>
      <c r="D275" s="144"/>
      <c r="E275" s="145"/>
      <c r="F275" s="127" t="s">
        <v>16</v>
      </c>
      <c r="G275" s="128">
        <v>840</v>
      </c>
      <c r="H275" s="128">
        <v>756</v>
      </c>
      <c r="I275" s="129">
        <v>512</v>
      </c>
      <c r="J275" s="144"/>
      <c r="K275" s="142"/>
      <c r="L275" s="142"/>
    </row>
    <row r="276" s="138" customFormat="1" ht="32" customHeight="1" spans="1:12">
      <c r="A276" s="16">
        <v>273</v>
      </c>
      <c r="B276" s="34">
        <v>331521034</v>
      </c>
      <c r="C276" s="91" t="s">
        <v>1472</v>
      </c>
      <c r="D276" s="144"/>
      <c r="E276" s="145"/>
      <c r="F276" s="127" t="s">
        <v>16</v>
      </c>
      <c r="G276" s="128">
        <v>840</v>
      </c>
      <c r="H276" s="128">
        <v>756</v>
      </c>
      <c r="I276" s="129">
        <v>512</v>
      </c>
      <c r="J276" s="144"/>
      <c r="K276" s="142"/>
      <c r="L276" s="142"/>
    </row>
    <row r="277" s="138" customFormat="1" ht="169" customHeight="1" spans="1:12">
      <c r="A277" s="16">
        <v>274</v>
      </c>
      <c r="B277" s="34">
        <v>331521042</v>
      </c>
      <c r="C277" s="91" t="s">
        <v>1473</v>
      </c>
      <c r="D277" s="117" t="s">
        <v>1474</v>
      </c>
      <c r="E277" s="131"/>
      <c r="F277" s="127" t="s">
        <v>1475</v>
      </c>
      <c r="G277" s="118" t="s">
        <v>774</v>
      </c>
      <c r="H277" s="118"/>
      <c r="I277" s="118"/>
      <c r="J277" s="144" t="s">
        <v>1040</v>
      </c>
      <c r="K277" s="142"/>
      <c r="L277" s="142"/>
    </row>
    <row r="278" s="138" customFormat="1" ht="42" customHeight="1" spans="1:12">
      <c r="A278" s="16">
        <v>275</v>
      </c>
      <c r="B278" s="34">
        <v>331521013</v>
      </c>
      <c r="C278" s="91" t="s">
        <v>1476</v>
      </c>
      <c r="D278" s="131" t="s">
        <v>1463</v>
      </c>
      <c r="E278" s="131"/>
      <c r="F278" s="127" t="s">
        <v>16</v>
      </c>
      <c r="G278" s="128">
        <v>1554</v>
      </c>
      <c r="H278" s="128">
        <v>1398.6</v>
      </c>
      <c r="I278" s="129">
        <v>947</v>
      </c>
      <c r="J278" s="144"/>
      <c r="K278" s="142"/>
      <c r="L278" s="142"/>
    </row>
    <row r="279" s="138" customFormat="1" ht="42" customHeight="1" spans="1:12">
      <c r="A279" s="16">
        <v>276</v>
      </c>
      <c r="B279" s="34">
        <v>331521014</v>
      </c>
      <c r="C279" s="91" t="s">
        <v>1477</v>
      </c>
      <c r="D279" s="131" t="s">
        <v>1463</v>
      </c>
      <c r="E279" s="131"/>
      <c r="F279" s="127" t="s">
        <v>16</v>
      </c>
      <c r="G279" s="128">
        <v>1344</v>
      </c>
      <c r="H279" s="128">
        <v>1209.6</v>
      </c>
      <c r="I279" s="129">
        <v>819</v>
      </c>
      <c r="J279" s="117" t="s">
        <v>1478</v>
      </c>
      <c r="K279" s="142"/>
      <c r="L279" s="142"/>
    </row>
    <row r="280" s="138" customFormat="1" ht="44" customHeight="1" spans="1:12">
      <c r="A280" s="16">
        <v>277</v>
      </c>
      <c r="B280" s="34">
        <v>331516001</v>
      </c>
      <c r="C280" s="91" t="s">
        <v>1479</v>
      </c>
      <c r="D280" s="131" t="s">
        <v>1480</v>
      </c>
      <c r="E280" s="131"/>
      <c r="F280" s="127" t="s">
        <v>16</v>
      </c>
      <c r="G280" s="128">
        <v>1029</v>
      </c>
      <c r="H280" s="128">
        <v>926</v>
      </c>
      <c r="I280" s="129">
        <v>627</v>
      </c>
      <c r="J280" s="117" t="s">
        <v>1481</v>
      </c>
      <c r="K280" s="142"/>
      <c r="L280" s="142"/>
    </row>
    <row r="281" s="138" customFormat="1" ht="73" customHeight="1" spans="1:12">
      <c r="A281" s="16">
        <v>278</v>
      </c>
      <c r="B281" s="34">
        <v>331506001</v>
      </c>
      <c r="C281" s="91" t="s">
        <v>1482</v>
      </c>
      <c r="D281" s="131" t="s">
        <v>1483</v>
      </c>
      <c r="E281" s="131"/>
      <c r="F281" s="127" t="s">
        <v>16</v>
      </c>
      <c r="G281" s="128">
        <v>2100</v>
      </c>
      <c r="H281" s="128">
        <v>1890</v>
      </c>
      <c r="I281" s="129">
        <v>1280</v>
      </c>
      <c r="J281" s="131" t="s">
        <v>1484</v>
      </c>
      <c r="K281" s="142"/>
      <c r="L281" s="142"/>
    </row>
    <row r="282" s="138" customFormat="1" ht="84" customHeight="1" spans="1:12">
      <c r="A282" s="16">
        <v>279</v>
      </c>
      <c r="B282" s="34">
        <v>331506025</v>
      </c>
      <c r="C282" s="91" t="s">
        <v>1485</v>
      </c>
      <c r="D282" s="117" t="s">
        <v>1486</v>
      </c>
      <c r="E282" s="117" t="s">
        <v>1487</v>
      </c>
      <c r="F282" s="118" t="s">
        <v>194</v>
      </c>
      <c r="G282" s="118" t="s">
        <v>774</v>
      </c>
      <c r="H282" s="118"/>
      <c r="I282" s="118"/>
      <c r="J282" s="144"/>
      <c r="K282" s="142"/>
      <c r="L282" s="142"/>
    </row>
    <row r="283" s="138" customFormat="1" ht="38" customHeight="1" spans="1:12">
      <c r="A283" s="16">
        <v>280</v>
      </c>
      <c r="B283" s="34">
        <v>331506002</v>
      </c>
      <c r="C283" s="91" t="s">
        <v>1488</v>
      </c>
      <c r="D283" s="144"/>
      <c r="E283" s="145"/>
      <c r="F283" s="127" t="s">
        <v>16</v>
      </c>
      <c r="G283" s="128">
        <v>1470</v>
      </c>
      <c r="H283" s="128">
        <v>1323</v>
      </c>
      <c r="I283" s="129">
        <v>896</v>
      </c>
      <c r="J283" s="117" t="s">
        <v>1489</v>
      </c>
      <c r="K283" s="142"/>
      <c r="L283" s="142"/>
    </row>
    <row r="284" s="138" customFormat="1" ht="30" customHeight="1" spans="1:12">
      <c r="A284" s="16">
        <v>281</v>
      </c>
      <c r="B284" s="34">
        <v>331506003</v>
      </c>
      <c r="C284" s="91" t="s">
        <v>1490</v>
      </c>
      <c r="D284" s="131" t="s">
        <v>1491</v>
      </c>
      <c r="E284" s="131"/>
      <c r="F284" s="127" t="s">
        <v>16</v>
      </c>
      <c r="G284" s="128">
        <v>1554</v>
      </c>
      <c r="H284" s="128">
        <v>1398.6</v>
      </c>
      <c r="I284" s="129">
        <v>947</v>
      </c>
      <c r="J284" s="144"/>
      <c r="K284" s="142"/>
      <c r="L284" s="142"/>
    </row>
    <row r="285" s="138" customFormat="1" ht="30" customHeight="1" spans="1:12">
      <c r="A285" s="16">
        <v>282</v>
      </c>
      <c r="B285" s="34">
        <v>331506004</v>
      </c>
      <c r="C285" s="91" t="s">
        <v>1492</v>
      </c>
      <c r="D285" s="144"/>
      <c r="E285" s="145"/>
      <c r="F285" s="127" t="s">
        <v>16</v>
      </c>
      <c r="G285" s="128">
        <v>1554</v>
      </c>
      <c r="H285" s="128">
        <v>1398.6</v>
      </c>
      <c r="I285" s="129">
        <v>947</v>
      </c>
      <c r="J285" s="144"/>
      <c r="K285" s="142"/>
      <c r="L285" s="142"/>
    </row>
    <row r="286" s="138" customFormat="1" ht="41" customHeight="1" spans="1:12">
      <c r="A286" s="16">
        <v>283</v>
      </c>
      <c r="B286" s="34">
        <v>331506006</v>
      </c>
      <c r="C286" s="91" t="s">
        <v>1493</v>
      </c>
      <c r="D286" s="117" t="s">
        <v>1494</v>
      </c>
      <c r="E286" s="117"/>
      <c r="F286" s="118" t="s">
        <v>16</v>
      </c>
      <c r="G286" s="132">
        <v>1764</v>
      </c>
      <c r="H286" s="132">
        <v>1587.6</v>
      </c>
      <c r="I286" s="149">
        <v>1075</v>
      </c>
      <c r="J286" s="144"/>
      <c r="K286" s="142"/>
      <c r="L286" s="142"/>
    </row>
    <row r="287" s="138" customFormat="1" ht="37" customHeight="1" spans="1:12">
      <c r="A287" s="16">
        <v>284</v>
      </c>
      <c r="B287" s="34">
        <v>331519016</v>
      </c>
      <c r="C287" s="91" t="s">
        <v>1495</v>
      </c>
      <c r="D287" s="144"/>
      <c r="E287" s="145"/>
      <c r="F287" s="127" t="s">
        <v>1496</v>
      </c>
      <c r="G287" s="128">
        <v>1029</v>
      </c>
      <c r="H287" s="128">
        <v>926</v>
      </c>
      <c r="I287" s="129">
        <v>627</v>
      </c>
      <c r="J287" s="117" t="s">
        <v>1314</v>
      </c>
      <c r="K287" s="142"/>
      <c r="L287" s="142"/>
    </row>
    <row r="288" s="138" customFormat="1" ht="29" customHeight="1" spans="1:12">
      <c r="A288" s="16">
        <v>285</v>
      </c>
      <c r="B288" s="34">
        <v>331521016</v>
      </c>
      <c r="C288" s="91" t="s">
        <v>1497</v>
      </c>
      <c r="D288" s="144"/>
      <c r="E288" s="145"/>
      <c r="F288" s="127" t="s">
        <v>16</v>
      </c>
      <c r="G288" s="128">
        <v>576</v>
      </c>
      <c r="H288" s="128">
        <v>518</v>
      </c>
      <c r="I288" s="129">
        <v>384</v>
      </c>
      <c r="J288" s="144"/>
      <c r="K288" s="142"/>
      <c r="L288" s="142"/>
    </row>
    <row r="289" s="138" customFormat="1" ht="29" customHeight="1" spans="1:12">
      <c r="A289" s="16">
        <v>286</v>
      </c>
      <c r="B289" s="34">
        <v>331521018</v>
      </c>
      <c r="C289" s="91" t="s">
        <v>1498</v>
      </c>
      <c r="D289" s="144"/>
      <c r="E289" s="145"/>
      <c r="F289" s="127" t="s">
        <v>16</v>
      </c>
      <c r="G289" s="128">
        <v>840</v>
      </c>
      <c r="H289" s="128">
        <v>756</v>
      </c>
      <c r="I289" s="129">
        <v>512</v>
      </c>
      <c r="J289" s="144"/>
      <c r="K289" s="142"/>
      <c r="L289" s="142"/>
    </row>
    <row r="290" s="138" customFormat="1" ht="29" customHeight="1" spans="1:12">
      <c r="A290" s="16">
        <v>287</v>
      </c>
      <c r="B290" s="34">
        <v>331521019</v>
      </c>
      <c r="C290" s="91" t="s">
        <v>1499</v>
      </c>
      <c r="D290" s="144"/>
      <c r="E290" s="145"/>
      <c r="F290" s="127" t="s">
        <v>16</v>
      </c>
      <c r="G290" s="128">
        <v>819</v>
      </c>
      <c r="H290" s="128">
        <v>737</v>
      </c>
      <c r="I290" s="129">
        <v>499</v>
      </c>
      <c r="J290" s="144"/>
      <c r="K290" s="142"/>
      <c r="L290" s="142"/>
    </row>
    <row r="291" s="138" customFormat="1" ht="29" customHeight="1" spans="1:12">
      <c r="A291" s="16">
        <v>288</v>
      </c>
      <c r="B291" s="34">
        <v>331521020</v>
      </c>
      <c r="C291" s="91" t="s">
        <v>1500</v>
      </c>
      <c r="D291" s="144"/>
      <c r="E291" s="145"/>
      <c r="F291" s="127" t="s">
        <v>16</v>
      </c>
      <c r="G291" s="128">
        <v>840</v>
      </c>
      <c r="H291" s="128">
        <v>756</v>
      </c>
      <c r="I291" s="129">
        <v>512</v>
      </c>
      <c r="J291" s="144"/>
      <c r="K291" s="142"/>
      <c r="L291" s="142"/>
    </row>
    <row r="292" s="138" customFormat="1" ht="29" customHeight="1" spans="1:12">
      <c r="A292" s="16">
        <v>289</v>
      </c>
      <c r="B292" s="34">
        <v>331512002</v>
      </c>
      <c r="C292" s="91" t="s">
        <v>1501</v>
      </c>
      <c r="D292" s="144"/>
      <c r="E292" s="145"/>
      <c r="F292" s="127" t="s">
        <v>16</v>
      </c>
      <c r="G292" s="128">
        <v>840</v>
      </c>
      <c r="H292" s="128">
        <v>756</v>
      </c>
      <c r="I292" s="129">
        <v>512</v>
      </c>
      <c r="J292" s="144"/>
      <c r="K292" s="142"/>
      <c r="L292" s="142"/>
    </row>
    <row r="293" s="138" customFormat="1" ht="52" customHeight="1" spans="1:12">
      <c r="A293" s="16">
        <v>290</v>
      </c>
      <c r="B293" s="34">
        <v>331506009</v>
      </c>
      <c r="C293" s="91" t="s">
        <v>1502</v>
      </c>
      <c r="D293" s="131" t="s">
        <v>1503</v>
      </c>
      <c r="E293" s="131"/>
      <c r="F293" s="127" t="s">
        <v>16</v>
      </c>
      <c r="G293" s="128">
        <v>2100</v>
      </c>
      <c r="H293" s="128">
        <v>1890</v>
      </c>
      <c r="I293" s="129">
        <v>1280</v>
      </c>
      <c r="J293" s="144"/>
      <c r="K293" s="142"/>
      <c r="L293" s="142"/>
    </row>
    <row r="294" s="138" customFormat="1" ht="33" customHeight="1" spans="1:12">
      <c r="A294" s="16">
        <v>291</v>
      </c>
      <c r="B294" s="34">
        <v>331512019</v>
      </c>
      <c r="C294" s="91" t="s">
        <v>1504</v>
      </c>
      <c r="D294" s="131" t="s">
        <v>1505</v>
      </c>
      <c r="E294" s="131"/>
      <c r="F294" s="127" t="s">
        <v>16</v>
      </c>
      <c r="G294" s="128">
        <v>1680</v>
      </c>
      <c r="H294" s="128">
        <v>1512</v>
      </c>
      <c r="I294" s="129">
        <v>1024</v>
      </c>
      <c r="J294" s="144"/>
      <c r="K294" s="142"/>
      <c r="L294" s="142"/>
    </row>
    <row r="295" s="138" customFormat="1" ht="27" customHeight="1" spans="1:12">
      <c r="A295" s="16">
        <v>292</v>
      </c>
      <c r="B295" s="34">
        <v>331512020</v>
      </c>
      <c r="C295" s="91" t="s">
        <v>1506</v>
      </c>
      <c r="D295" s="131" t="s">
        <v>1507</v>
      </c>
      <c r="E295" s="131"/>
      <c r="F295" s="127" t="s">
        <v>16</v>
      </c>
      <c r="G295" s="128">
        <v>1680</v>
      </c>
      <c r="H295" s="128">
        <v>1512</v>
      </c>
      <c r="I295" s="129">
        <v>1024</v>
      </c>
      <c r="J295" s="144"/>
      <c r="K295" s="142"/>
      <c r="L295" s="142"/>
    </row>
    <row r="296" s="138" customFormat="1" ht="43" customHeight="1" spans="1:12">
      <c r="A296" s="16">
        <v>293</v>
      </c>
      <c r="B296" s="34">
        <v>331517003</v>
      </c>
      <c r="C296" s="91" t="s">
        <v>1508</v>
      </c>
      <c r="D296" s="144"/>
      <c r="E296" s="145"/>
      <c r="F296" s="127" t="s">
        <v>16</v>
      </c>
      <c r="G296" s="128">
        <v>768</v>
      </c>
      <c r="H296" s="128">
        <v>691</v>
      </c>
      <c r="I296" s="129">
        <v>512</v>
      </c>
      <c r="J296" s="117" t="s">
        <v>1509</v>
      </c>
      <c r="K296" s="142"/>
      <c r="L296" s="142"/>
    </row>
    <row r="297" s="138" customFormat="1" ht="25" customHeight="1" spans="1:12">
      <c r="A297" s="16">
        <v>294</v>
      </c>
      <c r="B297" s="34">
        <v>331511004</v>
      </c>
      <c r="C297" s="91" t="s">
        <v>1510</v>
      </c>
      <c r="D297" s="144"/>
      <c r="E297" s="145"/>
      <c r="F297" s="127" t="s">
        <v>16</v>
      </c>
      <c r="G297" s="128">
        <v>1260</v>
      </c>
      <c r="H297" s="128">
        <v>1134</v>
      </c>
      <c r="I297" s="129">
        <v>768</v>
      </c>
      <c r="J297" s="144"/>
      <c r="K297" s="142"/>
      <c r="L297" s="142"/>
    </row>
    <row r="298" s="138" customFormat="1" ht="38" customHeight="1" spans="1:12">
      <c r="A298" s="16">
        <v>295</v>
      </c>
      <c r="B298" s="34">
        <v>331511005</v>
      </c>
      <c r="C298" s="91" t="s">
        <v>1511</v>
      </c>
      <c r="D298" s="131" t="s">
        <v>1512</v>
      </c>
      <c r="E298" s="131"/>
      <c r="F298" s="127" t="s">
        <v>16</v>
      </c>
      <c r="G298" s="128">
        <v>1092</v>
      </c>
      <c r="H298" s="128">
        <v>983</v>
      </c>
      <c r="I298" s="129">
        <v>768</v>
      </c>
      <c r="J298" s="144"/>
      <c r="K298" s="142"/>
      <c r="L298" s="142"/>
    </row>
    <row r="299" s="138" customFormat="1" ht="27" customHeight="1" spans="1:12">
      <c r="A299" s="16">
        <v>296</v>
      </c>
      <c r="B299" s="34">
        <v>331517002</v>
      </c>
      <c r="C299" s="91" t="s">
        <v>1513</v>
      </c>
      <c r="D299" s="144"/>
      <c r="E299" s="145"/>
      <c r="F299" s="127" t="s">
        <v>16</v>
      </c>
      <c r="G299" s="128">
        <v>748</v>
      </c>
      <c r="H299" s="128">
        <v>673</v>
      </c>
      <c r="I299" s="129">
        <v>499</v>
      </c>
      <c r="J299" s="144"/>
      <c r="K299" s="142"/>
      <c r="L299" s="142"/>
    </row>
    <row r="300" s="138" customFormat="1" ht="27" customHeight="1" spans="1:12">
      <c r="A300" s="16">
        <v>297</v>
      </c>
      <c r="B300" s="34">
        <v>331511001</v>
      </c>
      <c r="C300" s="91" t="s">
        <v>1514</v>
      </c>
      <c r="D300" s="144"/>
      <c r="E300" s="145"/>
      <c r="F300" s="127" t="s">
        <v>16</v>
      </c>
      <c r="G300" s="128">
        <v>1554</v>
      </c>
      <c r="H300" s="128">
        <v>1398.6</v>
      </c>
      <c r="I300" s="129">
        <v>947</v>
      </c>
      <c r="J300" s="144"/>
      <c r="K300" s="142"/>
      <c r="L300" s="142"/>
    </row>
    <row r="301" s="138" customFormat="1" ht="39" customHeight="1" spans="1:12">
      <c r="A301" s="16">
        <v>298</v>
      </c>
      <c r="B301" s="34">
        <v>331511002</v>
      </c>
      <c r="C301" s="91" t="s">
        <v>1515</v>
      </c>
      <c r="D301" s="144"/>
      <c r="E301" s="145"/>
      <c r="F301" s="127" t="s">
        <v>16</v>
      </c>
      <c r="G301" s="128">
        <v>1659</v>
      </c>
      <c r="H301" s="128">
        <v>1493.1</v>
      </c>
      <c r="I301" s="129">
        <v>1011</v>
      </c>
      <c r="J301" s="144"/>
      <c r="K301" s="142"/>
      <c r="L301" s="142"/>
    </row>
    <row r="302" s="138" customFormat="1" ht="40" customHeight="1" spans="1:12">
      <c r="A302" s="16">
        <v>299</v>
      </c>
      <c r="B302" s="34">
        <v>331511003</v>
      </c>
      <c r="C302" s="91" t="s">
        <v>1516</v>
      </c>
      <c r="D302" s="131" t="s">
        <v>1517</v>
      </c>
      <c r="E302" s="131"/>
      <c r="F302" s="127" t="s">
        <v>16</v>
      </c>
      <c r="G302" s="128">
        <v>1554</v>
      </c>
      <c r="H302" s="128">
        <v>1398.6</v>
      </c>
      <c r="I302" s="129">
        <v>947</v>
      </c>
      <c r="J302" s="117" t="s">
        <v>1518</v>
      </c>
      <c r="K302" s="142"/>
      <c r="L302" s="142"/>
    </row>
    <row r="303" s="138" customFormat="1" ht="25" customHeight="1" spans="1:12">
      <c r="A303" s="16">
        <v>300</v>
      </c>
      <c r="B303" s="34">
        <v>331517001</v>
      </c>
      <c r="C303" s="91" t="s">
        <v>1519</v>
      </c>
      <c r="D303" s="144"/>
      <c r="E303" s="145"/>
      <c r="F303" s="127" t="s">
        <v>16</v>
      </c>
      <c r="G303" s="128">
        <v>1029</v>
      </c>
      <c r="H303" s="128">
        <v>926</v>
      </c>
      <c r="I303" s="129">
        <v>627.2</v>
      </c>
      <c r="J303" s="144" t="s">
        <v>1047</v>
      </c>
      <c r="K303" s="142"/>
      <c r="L303" s="142"/>
    </row>
    <row r="304" s="138" customFormat="1" ht="25" customHeight="1" spans="1:12">
      <c r="A304" s="16">
        <v>301</v>
      </c>
      <c r="B304" s="34">
        <v>331512001</v>
      </c>
      <c r="C304" s="91" t="s">
        <v>1520</v>
      </c>
      <c r="D304" s="144"/>
      <c r="E304" s="145"/>
      <c r="F304" s="127" t="s">
        <v>16</v>
      </c>
      <c r="G304" s="128">
        <v>1365</v>
      </c>
      <c r="H304" s="128">
        <v>1228.5</v>
      </c>
      <c r="I304" s="129">
        <v>832</v>
      </c>
      <c r="J304" s="144" t="s">
        <v>1047</v>
      </c>
      <c r="K304" s="142"/>
      <c r="L304" s="142"/>
    </row>
    <row r="305" s="138" customFormat="1" ht="34" customHeight="1" spans="1:12">
      <c r="A305" s="16">
        <v>302</v>
      </c>
      <c r="B305" s="34">
        <v>331507013</v>
      </c>
      <c r="C305" s="91" t="s">
        <v>1521</v>
      </c>
      <c r="D305" s="117" t="s">
        <v>1522</v>
      </c>
      <c r="E305" s="154" t="s">
        <v>1128</v>
      </c>
      <c r="F305" s="155" t="s">
        <v>194</v>
      </c>
      <c r="G305" s="132">
        <v>2450</v>
      </c>
      <c r="H305" s="132">
        <v>2205</v>
      </c>
      <c r="I305" s="149">
        <v>1280</v>
      </c>
      <c r="J305" s="144"/>
      <c r="K305" s="142"/>
      <c r="L305" s="142"/>
    </row>
    <row r="306" s="138" customFormat="1" ht="37" customHeight="1" spans="1:12">
      <c r="A306" s="16">
        <v>303</v>
      </c>
      <c r="B306" s="34">
        <v>331517004</v>
      </c>
      <c r="C306" s="91" t="s">
        <v>1523</v>
      </c>
      <c r="D306" s="131" t="s">
        <v>1524</v>
      </c>
      <c r="E306" s="131"/>
      <c r="F306" s="127" t="s">
        <v>16</v>
      </c>
      <c r="G306" s="128">
        <v>1470</v>
      </c>
      <c r="H306" s="128">
        <v>1323</v>
      </c>
      <c r="I306" s="129">
        <v>896</v>
      </c>
      <c r="J306" s="144"/>
      <c r="K306" s="142"/>
      <c r="L306" s="142"/>
    </row>
    <row r="307" s="138" customFormat="1" ht="27" customHeight="1" spans="1:12">
      <c r="A307" s="16">
        <v>304</v>
      </c>
      <c r="B307" s="34">
        <v>331507014</v>
      </c>
      <c r="C307" s="91" t="s">
        <v>1525</v>
      </c>
      <c r="D307" s="144"/>
      <c r="E307" s="154" t="s">
        <v>1128</v>
      </c>
      <c r="F307" s="155" t="s">
        <v>194</v>
      </c>
      <c r="G307" s="132">
        <v>3367</v>
      </c>
      <c r="H307" s="132">
        <v>3030.3</v>
      </c>
      <c r="I307" s="149">
        <v>1760</v>
      </c>
      <c r="J307" s="144"/>
      <c r="K307" s="142"/>
      <c r="L307" s="142"/>
    </row>
    <row r="308" s="138" customFormat="1" ht="27" customHeight="1" spans="1:12">
      <c r="A308" s="16">
        <v>305</v>
      </c>
      <c r="B308" s="34">
        <v>331515010</v>
      </c>
      <c r="C308" s="91" t="s">
        <v>1526</v>
      </c>
      <c r="D308" s="144"/>
      <c r="E308" s="145"/>
      <c r="F308" s="127" t="s">
        <v>194</v>
      </c>
      <c r="G308" s="128">
        <v>1470</v>
      </c>
      <c r="H308" s="128">
        <v>1323</v>
      </c>
      <c r="I308" s="129">
        <v>896</v>
      </c>
      <c r="J308" s="144"/>
      <c r="K308" s="142"/>
      <c r="L308" s="142"/>
    </row>
    <row r="309" s="138" customFormat="1" ht="27" customHeight="1" spans="1:12">
      <c r="A309" s="16">
        <v>306</v>
      </c>
      <c r="B309" s="34">
        <v>331507001</v>
      </c>
      <c r="C309" s="91" t="s">
        <v>1527</v>
      </c>
      <c r="D309" s="117" t="s">
        <v>1528</v>
      </c>
      <c r="E309" s="154"/>
      <c r="F309" s="155" t="s">
        <v>194</v>
      </c>
      <c r="G309" s="132">
        <v>3185</v>
      </c>
      <c r="H309" s="132">
        <v>2866.5</v>
      </c>
      <c r="I309" s="149">
        <v>1664</v>
      </c>
      <c r="J309" s="156" t="s">
        <v>1529</v>
      </c>
      <c r="K309" s="142"/>
      <c r="L309" s="142"/>
    </row>
    <row r="310" s="138" customFormat="1" ht="27" customHeight="1" spans="1:12">
      <c r="A310" s="16">
        <v>307</v>
      </c>
      <c r="B310" s="34">
        <v>331507002</v>
      </c>
      <c r="C310" s="91" t="s">
        <v>1530</v>
      </c>
      <c r="D310" s="144"/>
      <c r="E310" s="145"/>
      <c r="F310" s="155" t="s">
        <v>194</v>
      </c>
      <c r="G310" s="132">
        <v>2793</v>
      </c>
      <c r="H310" s="132">
        <v>2513.7</v>
      </c>
      <c r="I310" s="149">
        <v>1459</v>
      </c>
      <c r="J310" s="156"/>
      <c r="K310" s="142"/>
      <c r="L310" s="142"/>
    </row>
    <row r="311" s="138" customFormat="1" ht="27" customHeight="1" spans="1:12">
      <c r="A311" s="16">
        <v>308</v>
      </c>
      <c r="B311" s="34">
        <v>331507003</v>
      </c>
      <c r="C311" s="91" t="s">
        <v>1531</v>
      </c>
      <c r="D311" s="144"/>
      <c r="E311" s="145"/>
      <c r="F311" s="155" t="s">
        <v>194</v>
      </c>
      <c r="G311" s="132">
        <v>2793</v>
      </c>
      <c r="H311" s="132">
        <v>2513.7</v>
      </c>
      <c r="I311" s="149">
        <v>1459</v>
      </c>
      <c r="J311" s="156" t="s">
        <v>1529</v>
      </c>
      <c r="K311" s="142"/>
      <c r="L311" s="142"/>
    </row>
    <row r="312" s="138" customFormat="1" ht="27" customHeight="1" spans="1:12">
      <c r="A312" s="16">
        <v>309</v>
      </c>
      <c r="B312" s="34">
        <v>331507004</v>
      </c>
      <c r="C312" s="91" t="s">
        <v>1532</v>
      </c>
      <c r="D312" s="144"/>
      <c r="E312" s="145"/>
      <c r="F312" s="155" t="s">
        <v>194</v>
      </c>
      <c r="G312" s="132">
        <v>2793</v>
      </c>
      <c r="H312" s="132">
        <v>2513.7</v>
      </c>
      <c r="I312" s="149">
        <v>1459</v>
      </c>
      <c r="J312" s="156" t="s">
        <v>1529</v>
      </c>
      <c r="K312" s="142"/>
      <c r="L312" s="142"/>
    </row>
    <row r="313" s="138" customFormat="1" ht="27" customHeight="1" spans="1:12">
      <c r="A313" s="16">
        <v>310</v>
      </c>
      <c r="B313" s="34">
        <v>331507005</v>
      </c>
      <c r="C313" s="91" t="s">
        <v>1533</v>
      </c>
      <c r="D313" s="144"/>
      <c r="E313" s="145"/>
      <c r="F313" s="155" t="s">
        <v>194</v>
      </c>
      <c r="G313" s="132">
        <v>4400</v>
      </c>
      <c r="H313" s="132">
        <v>3569</v>
      </c>
      <c r="I313" s="149">
        <v>1664</v>
      </c>
      <c r="J313" s="156" t="s">
        <v>1529</v>
      </c>
      <c r="K313" s="142"/>
      <c r="L313" s="142"/>
    </row>
    <row r="314" s="138" customFormat="1" ht="27" customHeight="1" spans="1:12">
      <c r="A314" s="16">
        <v>311</v>
      </c>
      <c r="B314" s="34">
        <v>331507006</v>
      </c>
      <c r="C314" s="91" t="s">
        <v>1534</v>
      </c>
      <c r="D314" s="144"/>
      <c r="E314" s="145"/>
      <c r="F314" s="155" t="s">
        <v>194</v>
      </c>
      <c r="G314" s="132">
        <v>2793</v>
      </c>
      <c r="H314" s="132">
        <v>2513.7</v>
      </c>
      <c r="I314" s="149">
        <v>1459</v>
      </c>
      <c r="J314" s="156"/>
      <c r="K314" s="142"/>
      <c r="L314" s="142"/>
    </row>
    <row r="315" s="138" customFormat="1" ht="27" customHeight="1" spans="1:12">
      <c r="A315" s="16">
        <v>312</v>
      </c>
      <c r="B315" s="34">
        <v>331507007</v>
      </c>
      <c r="C315" s="91" t="s">
        <v>1535</v>
      </c>
      <c r="D315" s="144"/>
      <c r="E315" s="145"/>
      <c r="F315" s="155" t="s">
        <v>194</v>
      </c>
      <c r="G315" s="132">
        <v>4400</v>
      </c>
      <c r="H315" s="132">
        <v>3569</v>
      </c>
      <c r="I315" s="149">
        <v>1664</v>
      </c>
      <c r="J315" s="156" t="s">
        <v>1529</v>
      </c>
      <c r="K315" s="142"/>
      <c r="L315" s="142"/>
    </row>
    <row r="316" s="138" customFormat="1" ht="27" customHeight="1" spans="1:12">
      <c r="A316" s="16">
        <v>313</v>
      </c>
      <c r="B316" s="34">
        <v>331507008</v>
      </c>
      <c r="C316" s="91" t="s">
        <v>1536</v>
      </c>
      <c r="D316" s="144"/>
      <c r="E316" s="145"/>
      <c r="F316" s="155" t="s">
        <v>194</v>
      </c>
      <c r="G316" s="132">
        <v>3304</v>
      </c>
      <c r="H316" s="132">
        <v>2973.6</v>
      </c>
      <c r="I316" s="149">
        <v>1728</v>
      </c>
      <c r="J316" s="156" t="s">
        <v>1529</v>
      </c>
      <c r="K316" s="142"/>
      <c r="L316" s="142"/>
    </row>
    <row r="317" s="138" customFormat="1" ht="27" customHeight="1" spans="1:12">
      <c r="A317" s="16">
        <v>314</v>
      </c>
      <c r="B317" s="34">
        <v>331507009</v>
      </c>
      <c r="C317" s="91" t="s">
        <v>1537</v>
      </c>
      <c r="D317" s="144"/>
      <c r="E317" s="145"/>
      <c r="F317" s="155" t="s">
        <v>194</v>
      </c>
      <c r="G317" s="132">
        <v>2975</v>
      </c>
      <c r="H317" s="132">
        <v>2677.5</v>
      </c>
      <c r="I317" s="149">
        <v>1555</v>
      </c>
      <c r="J317" s="156" t="s">
        <v>1529</v>
      </c>
      <c r="K317" s="142"/>
      <c r="L317" s="142"/>
    </row>
    <row r="318" s="138" customFormat="1" ht="34" customHeight="1" spans="1:12">
      <c r="A318" s="16">
        <v>315</v>
      </c>
      <c r="B318" s="34">
        <v>331507010</v>
      </c>
      <c r="C318" s="91" t="s">
        <v>1538</v>
      </c>
      <c r="D318" s="117" t="s">
        <v>1539</v>
      </c>
      <c r="E318" s="154"/>
      <c r="F318" s="155" t="s">
        <v>194</v>
      </c>
      <c r="G318" s="132">
        <v>2793</v>
      </c>
      <c r="H318" s="132">
        <v>2513.7</v>
      </c>
      <c r="I318" s="149">
        <v>1459</v>
      </c>
      <c r="J318" s="144"/>
      <c r="K318" s="142"/>
      <c r="L318" s="142"/>
    </row>
    <row r="319" s="138" customFormat="1" ht="26" customHeight="1" spans="1:12">
      <c r="A319" s="16">
        <v>316</v>
      </c>
      <c r="B319" s="34">
        <v>331507012</v>
      </c>
      <c r="C319" s="91" t="s">
        <v>1540</v>
      </c>
      <c r="D319" s="144"/>
      <c r="E319" s="145"/>
      <c r="F319" s="155" t="s">
        <v>194</v>
      </c>
      <c r="G319" s="132">
        <v>3367</v>
      </c>
      <c r="H319" s="132">
        <v>3030.3</v>
      </c>
      <c r="I319" s="149">
        <v>1760</v>
      </c>
      <c r="J319" s="144"/>
      <c r="K319" s="142"/>
      <c r="L319" s="142"/>
    </row>
    <row r="320" s="138" customFormat="1" ht="26" customHeight="1" spans="1:12">
      <c r="A320" s="16">
        <v>317</v>
      </c>
      <c r="B320" s="34">
        <v>331507011</v>
      </c>
      <c r="C320" s="91" t="s">
        <v>1541</v>
      </c>
      <c r="D320" s="144"/>
      <c r="E320" s="145"/>
      <c r="F320" s="155" t="s">
        <v>194</v>
      </c>
      <c r="G320" s="132">
        <v>1813</v>
      </c>
      <c r="H320" s="132">
        <v>1631.7</v>
      </c>
      <c r="I320" s="149">
        <v>947</v>
      </c>
      <c r="J320" s="144"/>
      <c r="K320" s="142"/>
      <c r="L320" s="142"/>
    </row>
    <row r="321" s="138" customFormat="1" ht="26" customHeight="1" spans="1:12">
      <c r="A321" s="16">
        <v>318</v>
      </c>
      <c r="B321" s="34">
        <v>331508002</v>
      </c>
      <c r="C321" s="91" t="s">
        <v>1542</v>
      </c>
      <c r="D321" s="144"/>
      <c r="E321" s="145"/>
      <c r="F321" s="127" t="s">
        <v>16</v>
      </c>
      <c r="G321" s="128">
        <v>1050</v>
      </c>
      <c r="H321" s="128">
        <v>945</v>
      </c>
      <c r="I321" s="129">
        <v>640</v>
      </c>
      <c r="J321" s="144" t="s">
        <v>1047</v>
      </c>
      <c r="K321" s="142"/>
      <c r="L321" s="142"/>
    </row>
    <row r="322" s="138" customFormat="1" ht="26" customHeight="1" spans="1:12">
      <c r="A322" s="16">
        <v>319</v>
      </c>
      <c r="B322" s="34">
        <v>331508005</v>
      </c>
      <c r="C322" s="91" t="s">
        <v>1543</v>
      </c>
      <c r="D322" s="144"/>
      <c r="E322" s="145"/>
      <c r="F322" s="127" t="s">
        <v>16</v>
      </c>
      <c r="G322" s="128">
        <v>1974</v>
      </c>
      <c r="H322" s="128">
        <v>1776.6</v>
      </c>
      <c r="I322" s="129">
        <v>1203</v>
      </c>
      <c r="J322" s="144"/>
      <c r="K322" s="142"/>
      <c r="L322" s="142"/>
    </row>
    <row r="323" s="138" customFormat="1" ht="26" customHeight="1" spans="1:12">
      <c r="A323" s="16">
        <v>320</v>
      </c>
      <c r="B323" s="34">
        <v>331512009</v>
      </c>
      <c r="C323" s="91" t="s">
        <v>1544</v>
      </c>
      <c r="D323" s="144"/>
      <c r="E323" s="145"/>
      <c r="F323" s="127" t="s">
        <v>16</v>
      </c>
      <c r="G323" s="128">
        <v>1890</v>
      </c>
      <c r="H323" s="128">
        <v>1701</v>
      </c>
      <c r="I323" s="129">
        <v>1152</v>
      </c>
      <c r="J323" s="144"/>
      <c r="K323" s="142"/>
      <c r="L323" s="142"/>
    </row>
    <row r="324" s="138" customFormat="1" ht="26" customHeight="1" spans="1:12">
      <c r="A324" s="16">
        <v>321</v>
      </c>
      <c r="B324" s="34">
        <v>331508003</v>
      </c>
      <c r="C324" s="91" t="s">
        <v>1545</v>
      </c>
      <c r="D324" s="144"/>
      <c r="E324" s="145"/>
      <c r="F324" s="127" t="s">
        <v>16</v>
      </c>
      <c r="G324" s="128">
        <v>1050</v>
      </c>
      <c r="H324" s="128">
        <v>945</v>
      </c>
      <c r="I324" s="129">
        <v>640</v>
      </c>
      <c r="J324" s="144" t="s">
        <v>1047</v>
      </c>
      <c r="K324" s="142"/>
      <c r="L324" s="142"/>
    </row>
    <row r="325" s="138" customFormat="1" ht="26" customHeight="1" spans="1:12">
      <c r="A325" s="16">
        <v>322</v>
      </c>
      <c r="B325" s="34">
        <v>331522009</v>
      </c>
      <c r="C325" s="91" t="s">
        <v>1546</v>
      </c>
      <c r="D325" s="117" t="s">
        <v>1547</v>
      </c>
      <c r="E325" s="117"/>
      <c r="F325" s="118" t="s">
        <v>16</v>
      </c>
      <c r="G325" s="128">
        <v>960</v>
      </c>
      <c r="H325" s="128">
        <v>864</v>
      </c>
      <c r="I325" s="129">
        <v>640</v>
      </c>
      <c r="J325" s="144"/>
      <c r="K325" s="142"/>
      <c r="L325" s="142"/>
    </row>
    <row r="326" s="138" customFormat="1" ht="26" customHeight="1" spans="1:12">
      <c r="A326" s="16">
        <v>323</v>
      </c>
      <c r="B326" s="34">
        <v>331502010</v>
      </c>
      <c r="C326" s="91" t="s">
        <v>1548</v>
      </c>
      <c r="D326" s="144"/>
      <c r="E326" s="145"/>
      <c r="F326" s="127" t="s">
        <v>16</v>
      </c>
      <c r="G326" s="128">
        <v>1575</v>
      </c>
      <c r="H326" s="128">
        <v>1417.5</v>
      </c>
      <c r="I326" s="129">
        <v>960</v>
      </c>
      <c r="J326" s="144"/>
      <c r="K326" s="142"/>
      <c r="L326" s="142"/>
    </row>
    <row r="327" s="138" customFormat="1" ht="36" customHeight="1" spans="1:12">
      <c r="A327" s="16">
        <v>324</v>
      </c>
      <c r="B327" s="34">
        <v>331521036</v>
      </c>
      <c r="C327" s="91" t="s">
        <v>1549</v>
      </c>
      <c r="D327" s="131" t="s">
        <v>1550</v>
      </c>
      <c r="E327" s="131"/>
      <c r="F327" s="127" t="s">
        <v>353</v>
      </c>
      <c r="G327" s="128">
        <v>1365</v>
      </c>
      <c r="H327" s="128">
        <v>1228.5</v>
      </c>
      <c r="I327" s="129">
        <v>832</v>
      </c>
      <c r="J327" s="117" t="s">
        <v>1551</v>
      </c>
      <c r="K327" s="142"/>
      <c r="L327" s="142"/>
    </row>
    <row r="328" s="138" customFormat="1" ht="36" customHeight="1" spans="1:12">
      <c r="A328" s="16">
        <v>325</v>
      </c>
      <c r="B328" s="34">
        <v>331502013</v>
      </c>
      <c r="C328" s="91" t="s">
        <v>1552</v>
      </c>
      <c r="D328" s="131" t="s">
        <v>1553</v>
      </c>
      <c r="E328" s="131"/>
      <c r="F328" s="127" t="s">
        <v>16</v>
      </c>
      <c r="G328" s="128">
        <v>1575</v>
      </c>
      <c r="H328" s="128">
        <v>1417.5</v>
      </c>
      <c r="I328" s="129">
        <v>960</v>
      </c>
      <c r="J328" s="144"/>
      <c r="K328" s="142"/>
      <c r="L328" s="142"/>
    </row>
    <row r="329" s="138" customFormat="1" ht="36" customHeight="1" spans="1:12">
      <c r="A329" s="16">
        <v>326</v>
      </c>
      <c r="B329" s="34">
        <v>331521038</v>
      </c>
      <c r="C329" s="91" t="s">
        <v>1554</v>
      </c>
      <c r="D329" s="131" t="s">
        <v>1555</v>
      </c>
      <c r="E329" s="131"/>
      <c r="F329" s="127" t="s">
        <v>16</v>
      </c>
      <c r="G329" s="128">
        <v>1260</v>
      </c>
      <c r="H329" s="128">
        <v>1134</v>
      </c>
      <c r="I329" s="129">
        <v>768</v>
      </c>
      <c r="J329" s="144"/>
      <c r="K329" s="142"/>
      <c r="L329" s="142"/>
    </row>
    <row r="330" s="138" customFormat="1" ht="37" customHeight="1" spans="1:12">
      <c r="A330" s="16">
        <v>327</v>
      </c>
      <c r="B330" s="34">
        <v>331521037</v>
      </c>
      <c r="C330" s="91" t="s">
        <v>1556</v>
      </c>
      <c r="D330" s="131" t="s">
        <v>1557</v>
      </c>
      <c r="E330" s="131"/>
      <c r="F330" s="127" t="s">
        <v>16</v>
      </c>
      <c r="G330" s="128">
        <v>1554</v>
      </c>
      <c r="H330" s="128">
        <v>1398.6</v>
      </c>
      <c r="I330" s="129">
        <v>947</v>
      </c>
      <c r="J330" s="144"/>
      <c r="K330" s="142"/>
      <c r="L330" s="142"/>
    </row>
    <row r="331" s="138" customFormat="1" ht="27" customHeight="1" spans="1:12">
      <c r="A331" s="16">
        <v>328</v>
      </c>
      <c r="B331" s="34">
        <v>331502002</v>
      </c>
      <c r="C331" s="91" t="s">
        <v>1558</v>
      </c>
      <c r="D331" s="144"/>
      <c r="E331" s="145"/>
      <c r="F331" s="127" t="s">
        <v>16</v>
      </c>
      <c r="G331" s="128">
        <v>2058</v>
      </c>
      <c r="H331" s="128">
        <v>1852.2</v>
      </c>
      <c r="I331" s="129">
        <v>1075</v>
      </c>
      <c r="J331" s="144"/>
      <c r="K331" s="142"/>
      <c r="L331" s="142"/>
    </row>
    <row r="332" s="138" customFormat="1" ht="27" customHeight="1" spans="1:12">
      <c r="A332" s="16">
        <v>329</v>
      </c>
      <c r="B332" s="34">
        <v>331502003</v>
      </c>
      <c r="C332" s="91" t="s">
        <v>1559</v>
      </c>
      <c r="D332" s="131" t="s">
        <v>1560</v>
      </c>
      <c r="E332" s="131"/>
      <c r="F332" s="127" t="s">
        <v>16</v>
      </c>
      <c r="G332" s="128">
        <v>2303</v>
      </c>
      <c r="H332" s="128">
        <v>2072.7</v>
      </c>
      <c r="I332" s="129">
        <v>1203</v>
      </c>
      <c r="J332" s="144"/>
      <c r="K332" s="142"/>
      <c r="L332" s="142"/>
    </row>
    <row r="333" s="138" customFormat="1" ht="57" customHeight="1" spans="1:12">
      <c r="A333" s="16">
        <v>330</v>
      </c>
      <c r="B333" s="34">
        <v>331502004</v>
      </c>
      <c r="C333" s="91" t="s">
        <v>1561</v>
      </c>
      <c r="D333" s="131" t="s">
        <v>1562</v>
      </c>
      <c r="E333" s="131"/>
      <c r="F333" s="127" t="s">
        <v>16</v>
      </c>
      <c r="G333" s="128">
        <v>2940</v>
      </c>
      <c r="H333" s="128">
        <v>2646</v>
      </c>
      <c r="I333" s="129">
        <v>1536</v>
      </c>
      <c r="J333" s="117" t="s">
        <v>1563</v>
      </c>
      <c r="K333" s="142"/>
      <c r="L333" s="142"/>
    </row>
    <row r="334" s="138" customFormat="1" ht="36" customHeight="1" spans="1:12">
      <c r="A334" s="16">
        <v>331</v>
      </c>
      <c r="B334" s="34">
        <v>330804063</v>
      </c>
      <c r="C334" s="91" t="s">
        <v>1564</v>
      </c>
      <c r="D334" s="114" t="s">
        <v>1565</v>
      </c>
      <c r="E334" s="114"/>
      <c r="F334" s="109" t="s">
        <v>194</v>
      </c>
      <c r="G334" s="128">
        <v>1470</v>
      </c>
      <c r="H334" s="128">
        <v>1323</v>
      </c>
      <c r="I334" s="128">
        <v>768</v>
      </c>
      <c r="J334" s="144"/>
      <c r="K334" s="142"/>
      <c r="L334" s="142"/>
    </row>
    <row r="335" s="138" customFormat="1" ht="36" customHeight="1" spans="1:12">
      <c r="A335" s="16">
        <v>332</v>
      </c>
      <c r="B335" s="34">
        <v>331522010</v>
      </c>
      <c r="C335" s="91" t="s">
        <v>1566</v>
      </c>
      <c r="D335" s="131" t="s">
        <v>1567</v>
      </c>
      <c r="E335" s="131"/>
      <c r="F335" s="127" t="s">
        <v>16</v>
      </c>
      <c r="G335" s="128">
        <v>1470</v>
      </c>
      <c r="H335" s="128">
        <v>1323</v>
      </c>
      <c r="I335" s="129">
        <v>896</v>
      </c>
      <c r="J335" s="144"/>
      <c r="K335" s="142"/>
      <c r="L335" s="142"/>
    </row>
    <row r="336" s="138" customFormat="1" ht="30" customHeight="1" spans="1:12">
      <c r="A336" s="16">
        <v>333</v>
      </c>
      <c r="B336" s="34">
        <v>331522015</v>
      </c>
      <c r="C336" s="91" t="s">
        <v>1568</v>
      </c>
      <c r="D336" s="144"/>
      <c r="E336" s="145"/>
      <c r="F336" s="127" t="s">
        <v>16</v>
      </c>
      <c r="G336" s="128">
        <v>840</v>
      </c>
      <c r="H336" s="128">
        <v>756</v>
      </c>
      <c r="I336" s="129">
        <v>512</v>
      </c>
      <c r="J336" s="144"/>
      <c r="K336" s="142"/>
      <c r="L336" s="142"/>
    </row>
    <row r="337" s="138" customFormat="1" ht="30" customHeight="1" spans="1:12">
      <c r="A337" s="16">
        <v>334</v>
      </c>
      <c r="B337" s="34">
        <v>331522012</v>
      </c>
      <c r="C337" s="91" t="s">
        <v>1569</v>
      </c>
      <c r="D337" s="131" t="s">
        <v>1570</v>
      </c>
      <c r="E337" s="131"/>
      <c r="F337" s="127" t="s">
        <v>16</v>
      </c>
      <c r="G337" s="128">
        <v>1260</v>
      </c>
      <c r="H337" s="128">
        <v>1134</v>
      </c>
      <c r="I337" s="129">
        <v>768</v>
      </c>
      <c r="J337" s="144"/>
      <c r="K337" s="142"/>
      <c r="L337" s="142"/>
    </row>
    <row r="338" s="138" customFormat="1" ht="80" customHeight="1" spans="1:12">
      <c r="A338" s="16">
        <v>335</v>
      </c>
      <c r="B338" s="34">
        <v>331521028</v>
      </c>
      <c r="C338" s="91" t="s">
        <v>1571</v>
      </c>
      <c r="D338" s="144"/>
      <c r="E338" s="145"/>
      <c r="F338" s="109" t="s">
        <v>1572</v>
      </c>
      <c r="G338" s="128">
        <v>798</v>
      </c>
      <c r="H338" s="128">
        <v>718</v>
      </c>
      <c r="I338" s="128">
        <v>486</v>
      </c>
      <c r="J338" s="130" t="s">
        <v>1573</v>
      </c>
      <c r="K338" s="142"/>
      <c r="L338" s="142"/>
    </row>
    <row r="339" s="138" customFormat="1" ht="32" customHeight="1" spans="1:12">
      <c r="A339" s="16">
        <v>336</v>
      </c>
      <c r="B339" s="34">
        <v>331522002</v>
      </c>
      <c r="C339" s="91" t="s">
        <v>1574</v>
      </c>
      <c r="D339" s="144"/>
      <c r="E339" s="145"/>
      <c r="F339" s="127" t="s">
        <v>16</v>
      </c>
      <c r="G339" s="128">
        <v>844</v>
      </c>
      <c r="H339" s="128">
        <v>760</v>
      </c>
      <c r="I339" s="129">
        <v>563</v>
      </c>
      <c r="J339" s="144"/>
      <c r="K339" s="142"/>
      <c r="L339" s="142"/>
    </row>
    <row r="340" s="138" customFormat="1" ht="32" customHeight="1" spans="1:12">
      <c r="A340" s="16">
        <v>337</v>
      </c>
      <c r="B340" s="34">
        <v>331522013</v>
      </c>
      <c r="C340" s="91" t="s">
        <v>1575</v>
      </c>
      <c r="D340" s="144"/>
      <c r="E340" s="145"/>
      <c r="F340" s="127" t="s">
        <v>16</v>
      </c>
      <c r="G340" s="128">
        <v>1155</v>
      </c>
      <c r="H340" s="128">
        <v>1039.5</v>
      </c>
      <c r="I340" s="129">
        <v>704</v>
      </c>
      <c r="J340" s="144"/>
      <c r="K340" s="142"/>
      <c r="L340" s="142"/>
    </row>
    <row r="341" s="138" customFormat="1" ht="100" customHeight="1" spans="1:12">
      <c r="A341" s="16">
        <v>338</v>
      </c>
      <c r="B341" s="34">
        <v>331522017</v>
      </c>
      <c r="C341" s="91" t="s">
        <v>1576</v>
      </c>
      <c r="D341" s="117" t="s">
        <v>1577</v>
      </c>
      <c r="E341" s="117" t="s">
        <v>1040</v>
      </c>
      <c r="F341" s="118" t="s">
        <v>16</v>
      </c>
      <c r="G341" s="118" t="s">
        <v>774</v>
      </c>
      <c r="H341" s="118"/>
      <c r="I341" s="118"/>
      <c r="J341" s="117" t="s">
        <v>194</v>
      </c>
      <c r="K341" s="142"/>
      <c r="L341" s="142"/>
    </row>
    <row r="342" s="138" customFormat="1" ht="48" customHeight="1" spans="1:12">
      <c r="A342" s="16">
        <v>339</v>
      </c>
      <c r="B342" s="34">
        <v>331522006</v>
      </c>
      <c r="C342" s="91" t="s">
        <v>1578</v>
      </c>
      <c r="D342" s="131" t="s">
        <v>1579</v>
      </c>
      <c r="E342" s="131"/>
      <c r="F342" s="127" t="s">
        <v>16</v>
      </c>
      <c r="G342" s="128">
        <v>1056</v>
      </c>
      <c r="H342" s="128">
        <v>950</v>
      </c>
      <c r="I342" s="129">
        <v>704</v>
      </c>
      <c r="J342" s="144"/>
      <c r="K342" s="142"/>
      <c r="L342" s="142"/>
    </row>
    <row r="343" s="138" customFormat="1" ht="32" customHeight="1" spans="1:12">
      <c r="A343" s="16">
        <v>340</v>
      </c>
      <c r="B343" s="34">
        <v>331522016</v>
      </c>
      <c r="C343" s="91" t="s">
        <v>1580</v>
      </c>
      <c r="D343" s="144"/>
      <c r="E343" s="145"/>
      <c r="F343" s="127" t="s">
        <v>16</v>
      </c>
      <c r="G343" s="128">
        <v>1092</v>
      </c>
      <c r="H343" s="128">
        <v>983</v>
      </c>
      <c r="I343" s="129">
        <v>768</v>
      </c>
      <c r="J343" s="144"/>
      <c r="K343" s="142"/>
      <c r="L343" s="142"/>
    </row>
    <row r="344" s="138" customFormat="1" ht="32" customHeight="1" spans="1:12">
      <c r="A344" s="16">
        <v>341</v>
      </c>
      <c r="B344" s="34">
        <v>331520001</v>
      </c>
      <c r="C344" s="91" t="s">
        <v>1581</v>
      </c>
      <c r="D344" s="144"/>
      <c r="E344" s="145"/>
      <c r="F344" s="127" t="s">
        <v>16</v>
      </c>
      <c r="G344" s="128">
        <v>1134</v>
      </c>
      <c r="H344" s="128">
        <v>1020.6</v>
      </c>
      <c r="I344" s="129">
        <v>691</v>
      </c>
      <c r="J344" s="144"/>
      <c r="K344" s="142"/>
      <c r="L344" s="142"/>
    </row>
    <row r="345" s="138" customFormat="1" ht="41" customHeight="1" spans="1:12">
      <c r="A345" s="16">
        <v>342</v>
      </c>
      <c r="B345" s="34">
        <v>331521009</v>
      </c>
      <c r="C345" s="91" t="s">
        <v>1582</v>
      </c>
      <c r="D345" s="131" t="s">
        <v>1583</v>
      </c>
      <c r="E345" s="131"/>
      <c r="F345" s="127" t="s">
        <v>16</v>
      </c>
      <c r="G345" s="128">
        <v>1155</v>
      </c>
      <c r="H345" s="128">
        <v>1039.5</v>
      </c>
      <c r="I345" s="129">
        <v>704</v>
      </c>
      <c r="J345" s="144"/>
      <c r="K345" s="142"/>
      <c r="L345" s="142"/>
    </row>
    <row r="346" s="138" customFormat="1" ht="34" customHeight="1" spans="1:12">
      <c r="A346" s="16">
        <v>343</v>
      </c>
      <c r="B346" s="34">
        <v>331521011</v>
      </c>
      <c r="C346" s="91" t="s">
        <v>1584</v>
      </c>
      <c r="D346" s="131" t="s">
        <v>1585</v>
      </c>
      <c r="E346" s="131"/>
      <c r="F346" s="127" t="s">
        <v>16</v>
      </c>
      <c r="G346" s="128">
        <v>1813</v>
      </c>
      <c r="H346" s="128">
        <v>1631.7</v>
      </c>
      <c r="I346" s="129">
        <v>947</v>
      </c>
      <c r="J346" s="144"/>
      <c r="K346" s="142"/>
      <c r="L346" s="142"/>
    </row>
    <row r="347" s="138" customFormat="1" ht="52" customHeight="1" spans="1:12">
      <c r="A347" s="16">
        <v>344</v>
      </c>
      <c r="B347" s="34">
        <v>331521015</v>
      </c>
      <c r="C347" s="91" t="s">
        <v>1586</v>
      </c>
      <c r="D347" s="131" t="s">
        <v>1587</v>
      </c>
      <c r="E347" s="131"/>
      <c r="F347" s="127" t="s">
        <v>16</v>
      </c>
      <c r="G347" s="128">
        <v>1344</v>
      </c>
      <c r="H347" s="128">
        <v>1209.6</v>
      </c>
      <c r="I347" s="129">
        <v>819</v>
      </c>
      <c r="J347" s="144"/>
      <c r="K347" s="142"/>
      <c r="L347" s="142"/>
    </row>
    <row r="348" s="138" customFormat="1" ht="29" customHeight="1" spans="1:12">
      <c r="A348" s="16">
        <v>345</v>
      </c>
      <c r="B348" s="34">
        <v>331521035</v>
      </c>
      <c r="C348" s="91" t="s">
        <v>1588</v>
      </c>
      <c r="D348" s="144"/>
      <c r="E348" s="145"/>
      <c r="F348" s="127" t="s">
        <v>16</v>
      </c>
      <c r="G348" s="128">
        <v>1365</v>
      </c>
      <c r="H348" s="128">
        <v>1228.5</v>
      </c>
      <c r="I348" s="129">
        <v>832</v>
      </c>
      <c r="J348" s="144"/>
      <c r="K348" s="142"/>
      <c r="L348" s="142"/>
    </row>
    <row r="349" s="138" customFormat="1" ht="53" customHeight="1" spans="1:12">
      <c r="A349" s="16">
        <v>346</v>
      </c>
      <c r="B349" s="34">
        <v>331522004</v>
      </c>
      <c r="C349" s="91" t="s">
        <v>1589</v>
      </c>
      <c r="D349" s="117" t="s">
        <v>1590</v>
      </c>
      <c r="E349" s="117"/>
      <c r="F349" s="118" t="s">
        <v>1591</v>
      </c>
      <c r="G349" s="132">
        <v>1659</v>
      </c>
      <c r="H349" s="132">
        <v>1493.1</v>
      </c>
      <c r="I349" s="149">
        <v>1011</v>
      </c>
      <c r="J349" s="144"/>
      <c r="K349" s="142"/>
      <c r="L349" s="142"/>
    </row>
    <row r="350" s="138" customFormat="1" ht="22" customHeight="1" spans="1:12">
      <c r="A350" s="16">
        <v>347</v>
      </c>
      <c r="B350" s="34">
        <v>331603043</v>
      </c>
      <c r="C350" s="91" t="s">
        <v>1592</v>
      </c>
      <c r="D350" s="144"/>
      <c r="E350" s="131" t="s">
        <v>1593</v>
      </c>
      <c r="F350" s="127" t="s">
        <v>16</v>
      </c>
      <c r="G350" s="128">
        <v>1960</v>
      </c>
      <c r="H350" s="128">
        <v>1764</v>
      </c>
      <c r="I350" s="129">
        <v>1024</v>
      </c>
      <c r="J350" s="144"/>
      <c r="K350" s="142"/>
      <c r="L350" s="142"/>
    </row>
    <row r="351" s="138" customFormat="1" ht="22" customHeight="1" spans="1:12">
      <c r="A351" s="16">
        <v>348</v>
      </c>
      <c r="B351" s="34">
        <v>331603044</v>
      </c>
      <c r="C351" s="91" t="s">
        <v>1594</v>
      </c>
      <c r="D351" s="144"/>
      <c r="E351" s="145"/>
      <c r="F351" s="127" t="s">
        <v>16</v>
      </c>
      <c r="G351" s="128">
        <v>1680</v>
      </c>
      <c r="H351" s="128">
        <v>1512</v>
      </c>
      <c r="I351" s="129">
        <v>1024</v>
      </c>
      <c r="J351" s="144"/>
      <c r="K351" s="142"/>
      <c r="L351" s="142"/>
    </row>
    <row r="352" s="138" customFormat="1" ht="22" customHeight="1" spans="1:12">
      <c r="A352" s="16">
        <v>349</v>
      </c>
      <c r="B352" s="34">
        <v>331522001</v>
      </c>
      <c r="C352" s="91" t="s">
        <v>1595</v>
      </c>
      <c r="D352" s="144"/>
      <c r="E352" s="145"/>
      <c r="F352" s="127" t="s">
        <v>16</v>
      </c>
      <c r="G352" s="128"/>
      <c r="H352" s="128"/>
      <c r="I352" s="129"/>
      <c r="J352" s="144"/>
      <c r="K352" s="142"/>
      <c r="L352" s="142"/>
    </row>
    <row r="353" s="138" customFormat="1" ht="22" customHeight="1" spans="1:12">
      <c r="A353" s="16">
        <v>350</v>
      </c>
      <c r="B353" s="34" t="s">
        <v>1596</v>
      </c>
      <c r="C353" s="91" t="s">
        <v>1334</v>
      </c>
      <c r="D353" s="144"/>
      <c r="E353" s="145"/>
      <c r="F353" s="127" t="s">
        <v>16</v>
      </c>
      <c r="G353" s="128">
        <v>1239</v>
      </c>
      <c r="H353" s="128">
        <v>1115.1</v>
      </c>
      <c r="I353" s="129">
        <v>755</v>
      </c>
      <c r="J353" s="144"/>
      <c r="K353" s="142"/>
      <c r="L353" s="142"/>
    </row>
    <row r="354" s="138" customFormat="1" ht="22" customHeight="1" spans="1:12">
      <c r="A354" s="16">
        <v>351</v>
      </c>
      <c r="B354" s="34" t="s">
        <v>1597</v>
      </c>
      <c r="C354" s="91" t="s">
        <v>1336</v>
      </c>
      <c r="D354" s="144"/>
      <c r="E354" s="145"/>
      <c r="F354" s="127" t="s">
        <v>16</v>
      </c>
      <c r="G354" s="128">
        <v>1029</v>
      </c>
      <c r="H354" s="128">
        <v>926</v>
      </c>
      <c r="I354" s="129">
        <v>627</v>
      </c>
      <c r="J354" s="144"/>
      <c r="K354" s="142"/>
      <c r="L354" s="142"/>
    </row>
    <row r="355" s="138" customFormat="1" ht="22" customHeight="1" spans="1:12">
      <c r="A355" s="16">
        <v>352</v>
      </c>
      <c r="B355" s="34" t="s">
        <v>1598</v>
      </c>
      <c r="C355" s="91" t="s">
        <v>1338</v>
      </c>
      <c r="D355" s="144"/>
      <c r="E355" s="145"/>
      <c r="F355" s="127" t="s">
        <v>16</v>
      </c>
      <c r="G355" s="128">
        <v>819</v>
      </c>
      <c r="H355" s="128">
        <v>737</v>
      </c>
      <c r="I355" s="129">
        <v>499</v>
      </c>
      <c r="J355" s="144"/>
      <c r="K355" s="142"/>
      <c r="L355" s="142"/>
    </row>
    <row r="356" s="138" customFormat="1" ht="22" customHeight="1" spans="1:12">
      <c r="A356" s="16">
        <v>353</v>
      </c>
      <c r="B356" s="34">
        <v>331508001</v>
      </c>
      <c r="C356" s="91" t="s">
        <v>1599</v>
      </c>
      <c r="D356" s="144"/>
      <c r="E356" s="145"/>
      <c r="F356" s="127" t="s">
        <v>16</v>
      </c>
      <c r="G356" s="128">
        <v>1470</v>
      </c>
      <c r="H356" s="128">
        <v>1323</v>
      </c>
      <c r="I356" s="129">
        <v>896</v>
      </c>
      <c r="J356" s="144"/>
      <c r="K356" s="142"/>
      <c r="L356" s="142"/>
    </row>
    <row r="357" s="138" customFormat="1" ht="22" customHeight="1" spans="1:12">
      <c r="A357" s="16">
        <v>354</v>
      </c>
      <c r="B357" s="34">
        <v>331503020</v>
      </c>
      <c r="C357" s="91" t="s">
        <v>1600</v>
      </c>
      <c r="D357" s="144"/>
      <c r="E357" s="145"/>
      <c r="F357" s="127" t="s">
        <v>16</v>
      </c>
      <c r="G357" s="128">
        <v>1365</v>
      </c>
      <c r="H357" s="128">
        <v>1228.5</v>
      </c>
      <c r="I357" s="129">
        <v>960</v>
      </c>
      <c r="J357" s="144"/>
      <c r="K357" s="142"/>
      <c r="L357" s="142"/>
    </row>
    <row r="358" s="138" customFormat="1" ht="22" customHeight="1" spans="1:12">
      <c r="A358" s="16">
        <v>355</v>
      </c>
      <c r="B358" s="34">
        <v>331506022</v>
      </c>
      <c r="C358" s="91" t="s">
        <v>1601</v>
      </c>
      <c r="D358" s="144"/>
      <c r="E358" s="145"/>
      <c r="F358" s="127" t="s">
        <v>16</v>
      </c>
      <c r="G358" s="128">
        <v>768</v>
      </c>
      <c r="H358" s="128">
        <v>691</v>
      </c>
      <c r="I358" s="129">
        <v>512</v>
      </c>
      <c r="J358" s="144"/>
      <c r="K358" s="142"/>
      <c r="L358" s="142"/>
    </row>
    <row r="359" s="138" customFormat="1" ht="22" customHeight="1" spans="1:12">
      <c r="A359" s="16">
        <v>356</v>
      </c>
      <c r="B359" s="34">
        <v>331521017</v>
      </c>
      <c r="C359" s="91" t="s">
        <v>1602</v>
      </c>
      <c r="D359" s="131" t="s">
        <v>1603</v>
      </c>
      <c r="E359" s="131"/>
      <c r="F359" s="127" t="s">
        <v>16</v>
      </c>
      <c r="G359" s="128">
        <v>480</v>
      </c>
      <c r="H359" s="128">
        <v>432</v>
      </c>
      <c r="I359" s="129">
        <v>320</v>
      </c>
      <c r="J359" s="144"/>
      <c r="K359" s="142"/>
      <c r="L359" s="142"/>
    </row>
    <row r="360" s="138" customFormat="1" ht="22" customHeight="1" spans="1:12">
      <c r="A360" s="16">
        <v>357</v>
      </c>
      <c r="B360" s="34">
        <v>331522003</v>
      </c>
      <c r="C360" s="91" t="s">
        <v>1604</v>
      </c>
      <c r="D360" s="144"/>
      <c r="E360" s="145"/>
      <c r="F360" s="127" t="s">
        <v>1003</v>
      </c>
      <c r="G360" s="128">
        <v>889</v>
      </c>
      <c r="H360" s="128">
        <v>800</v>
      </c>
      <c r="I360" s="129">
        <v>627</v>
      </c>
      <c r="J360" s="144"/>
      <c r="K360" s="142"/>
      <c r="L360" s="142"/>
    </row>
    <row r="361" s="138" customFormat="1" ht="22" customHeight="1" spans="1:12">
      <c r="A361" s="16">
        <v>358</v>
      </c>
      <c r="B361" s="34">
        <v>331522007</v>
      </c>
      <c r="C361" s="91" t="s">
        <v>1605</v>
      </c>
      <c r="D361" s="144"/>
      <c r="E361" s="145"/>
      <c r="F361" s="127" t="s">
        <v>16</v>
      </c>
      <c r="G361" s="128">
        <v>960</v>
      </c>
      <c r="H361" s="128">
        <v>864</v>
      </c>
      <c r="I361" s="129">
        <v>640</v>
      </c>
      <c r="J361" s="144"/>
      <c r="K361" s="142"/>
      <c r="L361" s="142"/>
    </row>
    <row r="362" s="138" customFormat="1" ht="22" customHeight="1" spans="1:12">
      <c r="A362" s="16">
        <v>359</v>
      </c>
      <c r="B362" s="34">
        <v>331501017</v>
      </c>
      <c r="C362" s="91" t="s">
        <v>1606</v>
      </c>
      <c r="D362" s="144"/>
      <c r="E362" s="145"/>
      <c r="F362" s="127" t="s">
        <v>16</v>
      </c>
      <c r="G362" s="128">
        <v>730</v>
      </c>
      <c r="H362" s="128">
        <v>657</v>
      </c>
      <c r="I362" s="129">
        <v>486</v>
      </c>
      <c r="J362" s="144"/>
      <c r="K362" s="142"/>
      <c r="L362" s="142"/>
    </row>
    <row r="363" s="138" customFormat="1" ht="22" customHeight="1" spans="1:12">
      <c r="A363" s="16">
        <v>360</v>
      </c>
      <c r="B363" s="34">
        <v>331501018</v>
      </c>
      <c r="C363" s="91" t="s">
        <v>1607</v>
      </c>
      <c r="D363" s="144"/>
      <c r="E363" s="145"/>
      <c r="F363" s="127" t="s">
        <v>16</v>
      </c>
      <c r="G363" s="128">
        <v>768</v>
      </c>
      <c r="H363" s="128">
        <v>691</v>
      </c>
      <c r="I363" s="129">
        <v>512</v>
      </c>
      <c r="J363" s="144"/>
      <c r="K363" s="142"/>
      <c r="L363" s="142"/>
    </row>
    <row r="364" s="138" customFormat="1" ht="22" customHeight="1" spans="1:12">
      <c r="A364" s="16">
        <v>361</v>
      </c>
      <c r="B364" s="34">
        <v>331522005</v>
      </c>
      <c r="C364" s="91" t="s">
        <v>1608</v>
      </c>
      <c r="D364" s="144"/>
      <c r="E364" s="145"/>
      <c r="F364" s="127" t="s">
        <v>16</v>
      </c>
      <c r="G364" s="128">
        <v>889</v>
      </c>
      <c r="H364" s="128">
        <v>800</v>
      </c>
      <c r="I364" s="129">
        <v>627</v>
      </c>
      <c r="J364" s="144"/>
      <c r="K364" s="142"/>
      <c r="L364" s="142"/>
    </row>
    <row r="365" s="138" customFormat="1" ht="22" customHeight="1" spans="1:12">
      <c r="A365" s="16">
        <v>362</v>
      </c>
      <c r="B365" s="34">
        <v>331522014</v>
      </c>
      <c r="C365" s="91" t="s">
        <v>1609</v>
      </c>
      <c r="D365" s="144"/>
      <c r="E365" s="145"/>
      <c r="F365" s="127" t="s">
        <v>16</v>
      </c>
      <c r="G365" s="128">
        <v>889</v>
      </c>
      <c r="H365" s="128">
        <v>800</v>
      </c>
      <c r="I365" s="129">
        <v>627</v>
      </c>
      <c r="J365" s="144"/>
      <c r="K365" s="142"/>
      <c r="L365" s="142"/>
    </row>
    <row r="366" s="138" customFormat="1" ht="54" customHeight="1" spans="1:12">
      <c r="A366" s="16">
        <v>363</v>
      </c>
      <c r="B366" s="34">
        <v>331502001</v>
      </c>
      <c r="C366" s="91" t="s">
        <v>1610</v>
      </c>
      <c r="D366" s="131" t="s">
        <v>1611</v>
      </c>
      <c r="E366" s="131"/>
      <c r="F366" s="127" t="s">
        <v>16</v>
      </c>
      <c r="G366" s="128">
        <v>1960</v>
      </c>
      <c r="H366" s="128">
        <v>1764</v>
      </c>
      <c r="I366" s="129">
        <v>1024</v>
      </c>
      <c r="J366" s="117" t="s">
        <v>1612</v>
      </c>
      <c r="K366" s="142"/>
      <c r="L366" s="142"/>
    </row>
    <row r="367" s="138" customFormat="1" spans="1:12">
      <c r="A367" s="139"/>
      <c r="B367" s="139"/>
      <c r="E367" s="139"/>
      <c r="F367" s="139"/>
      <c r="G367" s="139"/>
      <c r="K367" s="157"/>
    </row>
    <row r="368" s="138" customFormat="1" spans="1:12">
      <c r="A368" s="139"/>
      <c r="B368" s="139"/>
      <c r="E368" s="139"/>
      <c r="F368" s="139"/>
      <c r="G368" s="139"/>
    </row>
    <row r="369" s="138" customFormat="1" spans="1:7">
      <c r="A369" s="139"/>
      <c r="B369" s="139"/>
      <c r="E369" s="139"/>
      <c r="F369" s="139"/>
      <c r="G369" s="139"/>
    </row>
    <row r="370" s="138" customFormat="1" spans="1:7">
      <c r="A370" s="139"/>
      <c r="B370" s="139"/>
      <c r="E370" s="139"/>
      <c r="F370" s="139"/>
      <c r="G370" s="139"/>
    </row>
    <row r="371" s="138" customFormat="1" spans="1:7">
      <c r="A371" s="139"/>
      <c r="B371" s="139"/>
      <c r="E371" s="139"/>
      <c r="F371" s="139"/>
      <c r="G371" s="139"/>
    </row>
    <row r="372" s="138" customFormat="1" spans="1:7">
      <c r="A372" s="139"/>
      <c r="B372" s="139"/>
      <c r="E372" s="139"/>
      <c r="F372" s="139"/>
      <c r="G372" s="139"/>
    </row>
    <row r="373" s="138" customFormat="1" spans="1:7">
      <c r="A373" s="139"/>
      <c r="B373" s="139"/>
      <c r="E373" s="139"/>
      <c r="F373" s="139"/>
      <c r="G373" s="139"/>
    </row>
    <row r="374" s="138" customFormat="1" spans="1:7">
      <c r="A374" s="139"/>
      <c r="B374" s="139"/>
      <c r="E374" s="139"/>
      <c r="F374" s="139"/>
      <c r="G374" s="139"/>
    </row>
    <row r="375" s="138" customFormat="1" spans="1:7">
      <c r="A375" s="139"/>
      <c r="B375" s="139"/>
      <c r="E375" s="139"/>
      <c r="F375" s="139"/>
      <c r="G375" s="139"/>
    </row>
    <row r="376" s="138" customFormat="1" spans="1:7">
      <c r="A376" s="139"/>
      <c r="B376" s="139"/>
      <c r="E376" s="139"/>
      <c r="F376" s="139"/>
      <c r="G376" s="139"/>
    </row>
    <row r="377" s="138" customFormat="1" spans="1:7">
      <c r="A377" s="139"/>
      <c r="B377" s="139"/>
      <c r="E377" s="139"/>
      <c r="F377" s="139"/>
      <c r="G377" s="139"/>
    </row>
    <row r="378" s="138" customFormat="1" spans="1:7">
      <c r="A378" s="139"/>
      <c r="B378" s="139"/>
      <c r="E378" s="139"/>
      <c r="F378" s="139"/>
      <c r="G378" s="139"/>
    </row>
    <row r="379" s="138" customFormat="1" spans="1:7">
      <c r="A379" s="139"/>
      <c r="B379" s="139"/>
      <c r="E379" s="139"/>
      <c r="F379" s="139"/>
      <c r="G379" s="139"/>
    </row>
    <row r="380" s="138" customFormat="1" spans="1:7">
      <c r="A380" s="139"/>
      <c r="B380" s="139"/>
      <c r="E380" s="139"/>
      <c r="F380" s="139"/>
      <c r="G380" s="139"/>
    </row>
    <row r="381" s="138" customFormat="1" spans="1:7">
      <c r="A381" s="139"/>
      <c r="B381" s="139"/>
      <c r="E381" s="139"/>
      <c r="F381" s="139"/>
      <c r="G381" s="139"/>
    </row>
    <row r="382" s="138" customFormat="1" spans="1:7">
      <c r="A382" s="139"/>
      <c r="B382" s="139"/>
      <c r="E382" s="139"/>
      <c r="F382" s="139"/>
      <c r="G382" s="139"/>
    </row>
    <row r="383" s="138" customFormat="1" spans="1:7">
      <c r="A383" s="139"/>
      <c r="B383" s="139"/>
      <c r="E383" s="139"/>
      <c r="F383" s="139"/>
      <c r="G383" s="139"/>
    </row>
    <row r="384" s="138" customFormat="1" spans="1:7">
      <c r="A384" s="139"/>
      <c r="B384" s="139"/>
      <c r="E384" s="139"/>
      <c r="F384" s="139"/>
      <c r="G384" s="139"/>
    </row>
    <row r="385" s="138" customFormat="1" spans="1:7">
      <c r="A385" s="139"/>
      <c r="B385" s="139"/>
      <c r="E385" s="139"/>
      <c r="F385" s="139"/>
      <c r="G385" s="139"/>
    </row>
    <row r="386" s="138" customFormat="1" spans="1:7">
      <c r="A386" s="139"/>
      <c r="B386" s="139"/>
      <c r="E386" s="139"/>
      <c r="F386" s="139"/>
      <c r="G386" s="139"/>
    </row>
    <row r="387" s="138" customFormat="1" spans="1:7">
      <c r="A387" s="139"/>
      <c r="B387" s="139"/>
      <c r="E387" s="139"/>
      <c r="F387" s="139"/>
      <c r="G387" s="139"/>
    </row>
    <row r="388" s="138" customFormat="1" spans="1:7">
      <c r="A388" s="139"/>
      <c r="B388" s="139"/>
      <c r="E388" s="139"/>
      <c r="F388" s="139"/>
      <c r="G388" s="139"/>
    </row>
    <row r="389" s="138" customFormat="1" spans="1:7">
      <c r="A389" s="139"/>
      <c r="B389" s="139"/>
      <c r="E389" s="139"/>
      <c r="F389" s="139"/>
      <c r="G389" s="139"/>
    </row>
    <row r="390" s="138" customFormat="1" spans="1:7">
      <c r="A390" s="139"/>
      <c r="B390" s="139"/>
      <c r="E390" s="139"/>
      <c r="F390" s="139"/>
      <c r="G390" s="139"/>
    </row>
    <row r="391" s="138" customFormat="1" spans="1:7">
      <c r="A391" s="139"/>
      <c r="B391" s="139"/>
      <c r="E391" s="139"/>
      <c r="F391" s="139"/>
      <c r="G391" s="139"/>
    </row>
    <row r="392" s="138" customFormat="1" spans="1:7">
      <c r="A392" s="139"/>
      <c r="B392" s="139"/>
      <c r="E392" s="139"/>
      <c r="F392" s="139"/>
      <c r="G392" s="139"/>
    </row>
    <row r="393" s="138" customFormat="1" spans="1:7">
      <c r="A393" s="139"/>
      <c r="B393" s="139"/>
      <c r="E393" s="139"/>
      <c r="F393" s="139"/>
      <c r="G393" s="139"/>
    </row>
    <row r="394" s="138" customFormat="1" spans="1:7">
      <c r="A394" s="139"/>
      <c r="B394" s="139"/>
      <c r="E394" s="139"/>
      <c r="F394" s="139"/>
      <c r="G394" s="139"/>
    </row>
    <row r="395" s="138" customFormat="1" spans="1:7">
      <c r="A395" s="139"/>
      <c r="B395" s="139"/>
      <c r="E395" s="139"/>
      <c r="F395" s="139"/>
      <c r="G395" s="139"/>
    </row>
    <row r="396" s="138" customFormat="1" spans="1:7">
      <c r="A396" s="139"/>
      <c r="B396" s="139"/>
      <c r="E396" s="139"/>
      <c r="F396" s="139"/>
      <c r="G396" s="139"/>
    </row>
    <row r="397" s="138" customFormat="1" spans="1:7">
      <c r="A397" s="139"/>
      <c r="B397" s="139"/>
      <c r="E397" s="139"/>
      <c r="F397" s="139"/>
      <c r="G397" s="139"/>
    </row>
    <row r="398" s="138" customFormat="1" spans="1:7">
      <c r="A398" s="139"/>
      <c r="B398" s="139"/>
      <c r="E398" s="139"/>
      <c r="F398" s="139"/>
      <c r="G398" s="139"/>
    </row>
    <row r="399" s="138" customFormat="1" spans="1:7">
      <c r="A399" s="139"/>
      <c r="B399" s="139"/>
      <c r="E399" s="139"/>
      <c r="F399" s="139"/>
      <c r="G399" s="139"/>
    </row>
    <row r="400" s="138" customFormat="1" spans="1:7">
      <c r="A400" s="139"/>
      <c r="B400" s="139"/>
      <c r="E400" s="139"/>
      <c r="F400" s="139"/>
      <c r="G400" s="139"/>
    </row>
    <row r="401" s="138" customFormat="1" spans="1:7">
      <c r="A401" s="139"/>
      <c r="B401" s="139"/>
      <c r="E401" s="139"/>
      <c r="F401" s="139"/>
      <c r="G401" s="139"/>
    </row>
    <row r="402" s="138" customFormat="1" spans="1:7">
      <c r="A402" s="139"/>
      <c r="B402" s="139"/>
      <c r="E402" s="139"/>
      <c r="F402" s="139"/>
      <c r="G402" s="139"/>
    </row>
    <row r="403" s="138" customFormat="1" spans="1:7">
      <c r="A403" s="139"/>
      <c r="B403" s="139"/>
      <c r="E403" s="139"/>
      <c r="F403" s="139"/>
      <c r="G403" s="139"/>
    </row>
    <row r="404" s="138" customFormat="1" spans="1:7">
      <c r="A404" s="139"/>
      <c r="B404" s="139"/>
      <c r="E404" s="139"/>
      <c r="F404" s="139"/>
      <c r="G404" s="139"/>
    </row>
    <row r="405" s="138" customFormat="1" spans="1:7">
      <c r="A405" s="139"/>
      <c r="B405" s="139"/>
      <c r="E405" s="139"/>
      <c r="F405" s="139"/>
      <c r="G405" s="139"/>
    </row>
    <row r="406" s="138" customFormat="1" spans="1:7">
      <c r="A406" s="139"/>
      <c r="B406" s="139"/>
      <c r="E406" s="139"/>
      <c r="F406" s="139"/>
      <c r="G406" s="139"/>
    </row>
    <row r="407" s="138" customFormat="1" spans="1:7">
      <c r="A407" s="139"/>
      <c r="B407" s="139"/>
      <c r="E407" s="139"/>
      <c r="F407" s="139"/>
      <c r="G407" s="139"/>
    </row>
    <row r="408" s="138" customFormat="1" spans="1:7">
      <c r="A408" s="139"/>
      <c r="B408" s="139"/>
      <c r="E408" s="139"/>
      <c r="F408" s="139"/>
      <c r="G408" s="139"/>
    </row>
    <row r="409" s="138" customFormat="1" spans="1:7">
      <c r="A409" s="139"/>
      <c r="B409" s="139"/>
      <c r="E409" s="139"/>
      <c r="F409" s="139"/>
      <c r="G409" s="139"/>
    </row>
    <row r="410" s="138" customFormat="1" spans="1:7">
      <c r="A410" s="139"/>
      <c r="B410" s="139"/>
      <c r="E410" s="139"/>
      <c r="F410" s="139"/>
      <c r="G410" s="139"/>
    </row>
    <row r="411" s="138" customFormat="1" spans="1:7">
      <c r="A411" s="139"/>
      <c r="B411" s="139"/>
      <c r="E411" s="139"/>
      <c r="F411" s="139"/>
      <c r="G411" s="139"/>
    </row>
    <row r="412" s="138" customFormat="1" spans="1:7">
      <c r="A412" s="139"/>
      <c r="B412" s="139"/>
      <c r="E412" s="139"/>
      <c r="F412" s="139"/>
      <c r="G412" s="139"/>
    </row>
    <row r="413" s="138" customFormat="1" spans="1:7">
      <c r="A413" s="139"/>
      <c r="B413" s="139"/>
      <c r="E413" s="139"/>
      <c r="F413" s="139"/>
      <c r="G413" s="139"/>
    </row>
    <row r="414" s="138" customFormat="1" spans="1:7">
      <c r="A414" s="139"/>
      <c r="B414" s="139"/>
      <c r="E414" s="139"/>
      <c r="F414" s="139"/>
      <c r="G414" s="139"/>
    </row>
    <row r="415" s="138" customFormat="1" spans="1:7">
      <c r="A415" s="139"/>
      <c r="B415" s="139"/>
      <c r="E415" s="139"/>
      <c r="F415" s="139"/>
      <c r="G415" s="139"/>
    </row>
    <row r="416" s="138" customFormat="1" spans="1:7">
      <c r="A416" s="139"/>
      <c r="B416" s="139"/>
      <c r="E416" s="139"/>
      <c r="F416" s="139"/>
      <c r="G416" s="139"/>
    </row>
    <row r="417" s="138" customFormat="1" spans="1:7">
      <c r="A417" s="139"/>
      <c r="B417" s="139"/>
      <c r="E417" s="139"/>
      <c r="F417" s="139"/>
      <c r="G417" s="139"/>
    </row>
    <row r="418" s="138" customFormat="1" spans="1:7">
      <c r="A418" s="139"/>
      <c r="B418" s="139"/>
      <c r="E418" s="139"/>
      <c r="F418" s="139"/>
      <c r="G418" s="139"/>
    </row>
    <row r="419" s="138" customFormat="1" spans="1:7">
      <c r="A419" s="139"/>
      <c r="B419" s="139"/>
      <c r="E419" s="139"/>
      <c r="F419" s="139"/>
      <c r="G419" s="139"/>
    </row>
    <row r="420" s="138" customFormat="1" spans="1:7">
      <c r="A420" s="139"/>
      <c r="B420" s="139"/>
      <c r="E420" s="139"/>
      <c r="F420" s="139"/>
      <c r="G420" s="139"/>
    </row>
    <row r="421" s="138" customFormat="1" spans="1:7">
      <c r="A421" s="139"/>
      <c r="B421" s="139"/>
      <c r="E421" s="139"/>
      <c r="F421" s="139"/>
      <c r="G421" s="139"/>
    </row>
    <row r="422" s="138" customFormat="1" spans="1:7">
      <c r="A422" s="139"/>
      <c r="B422" s="139"/>
      <c r="E422" s="139"/>
      <c r="F422" s="139"/>
      <c r="G422" s="139"/>
    </row>
    <row r="423" s="138" customFormat="1" spans="1:7">
      <c r="A423" s="139"/>
      <c r="B423" s="139"/>
      <c r="E423" s="139"/>
      <c r="F423" s="139"/>
      <c r="G423" s="139"/>
    </row>
    <row r="424" s="138" customFormat="1" spans="1:7">
      <c r="A424" s="139"/>
      <c r="B424" s="139"/>
      <c r="E424" s="139"/>
      <c r="F424" s="139"/>
      <c r="G424" s="139"/>
    </row>
    <row r="425" s="138" customFormat="1" spans="1:7">
      <c r="A425" s="139"/>
      <c r="B425" s="139"/>
      <c r="E425" s="139"/>
      <c r="F425" s="139"/>
      <c r="G425" s="139"/>
    </row>
    <row r="426" s="138" customFormat="1" spans="1:7">
      <c r="A426" s="139"/>
      <c r="B426" s="139"/>
      <c r="E426" s="139"/>
      <c r="F426" s="139"/>
      <c r="G426" s="139"/>
    </row>
    <row r="427" s="138" customFormat="1" spans="1:7">
      <c r="A427" s="139"/>
      <c r="B427" s="139"/>
      <c r="E427" s="139"/>
      <c r="F427" s="139"/>
      <c r="G427" s="139"/>
    </row>
    <row r="428" s="138" customFormat="1" spans="1:7">
      <c r="A428" s="139"/>
      <c r="B428" s="139"/>
      <c r="E428" s="139"/>
      <c r="F428" s="139"/>
      <c r="G428" s="139"/>
    </row>
    <row r="429" s="138" customFormat="1" spans="1:7">
      <c r="A429" s="139"/>
      <c r="B429" s="139"/>
      <c r="E429" s="139"/>
      <c r="F429" s="139"/>
      <c r="G429" s="139"/>
    </row>
    <row r="430" s="138" customFormat="1" spans="1:7">
      <c r="A430" s="139"/>
      <c r="B430" s="139"/>
      <c r="E430" s="139"/>
      <c r="F430" s="139"/>
      <c r="G430" s="139"/>
    </row>
    <row r="431" s="138" customFormat="1" spans="1:7">
      <c r="A431" s="139"/>
      <c r="B431" s="139"/>
      <c r="E431" s="139"/>
      <c r="F431" s="139"/>
      <c r="G431" s="139"/>
    </row>
    <row r="432" s="138" customFormat="1" spans="1:7">
      <c r="A432" s="139"/>
      <c r="B432" s="139"/>
      <c r="E432" s="139"/>
      <c r="F432" s="139"/>
      <c r="G432" s="139"/>
    </row>
    <row r="433" s="138" customFormat="1" spans="1:7">
      <c r="A433" s="139"/>
      <c r="B433" s="139"/>
      <c r="E433" s="139"/>
      <c r="F433" s="139"/>
      <c r="G433" s="139"/>
    </row>
    <row r="434" s="138" customFormat="1" spans="1:7">
      <c r="A434" s="139"/>
      <c r="B434" s="139"/>
      <c r="E434" s="139"/>
      <c r="F434" s="139"/>
      <c r="G434" s="139"/>
    </row>
    <row r="435" s="138" customFormat="1" spans="1:7">
      <c r="A435" s="139"/>
      <c r="B435" s="139"/>
      <c r="E435" s="139"/>
      <c r="F435" s="139"/>
      <c r="G435" s="139"/>
    </row>
    <row r="436" s="138" customFormat="1" spans="1:7">
      <c r="A436" s="139"/>
      <c r="B436" s="139"/>
      <c r="E436" s="139"/>
      <c r="F436" s="139"/>
      <c r="G436" s="139"/>
    </row>
    <row r="437" s="138" customFormat="1" spans="1:7">
      <c r="A437" s="139"/>
      <c r="B437" s="139"/>
      <c r="E437" s="139"/>
      <c r="F437" s="139"/>
      <c r="G437" s="139"/>
    </row>
    <row r="438" s="138" customFormat="1" spans="1:7">
      <c r="A438" s="139"/>
      <c r="B438" s="139"/>
      <c r="E438" s="139"/>
      <c r="F438" s="139"/>
      <c r="G438" s="139"/>
    </row>
    <row r="439" s="138" customFormat="1" spans="1:7">
      <c r="A439" s="139"/>
      <c r="B439" s="139"/>
      <c r="E439" s="139"/>
      <c r="F439" s="139"/>
      <c r="G439" s="139"/>
    </row>
    <row r="440" s="138" customFormat="1" spans="1:7">
      <c r="A440" s="139"/>
      <c r="B440" s="139"/>
      <c r="E440" s="139"/>
      <c r="F440" s="139"/>
      <c r="G440" s="139"/>
    </row>
    <row r="441" s="138" customFormat="1" spans="1:7">
      <c r="A441" s="139"/>
      <c r="B441" s="139"/>
      <c r="E441" s="139"/>
      <c r="F441" s="139"/>
      <c r="G441" s="139"/>
    </row>
    <row r="442" s="138" customFormat="1" spans="1:7">
      <c r="A442" s="139"/>
      <c r="B442" s="139"/>
      <c r="E442" s="139"/>
      <c r="F442" s="139"/>
      <c r="G442" s="139"/>
    </row>
    <row r="443" s="138" customFormat="1" spans="1:7">
      <c r="A443" s="139"/>
      <c r="B443" s="139"/>
      <c r="E443" s="139"/>
      <c r="F443" s="139"/>
      <c r="G443" s="139"/>
    </row>
    <row r="444" s="138" customFormat="1" spans="1:7">
      <c r="A444" s="139"/>
      <c r="B444" s="139"/>
      <c r="E444" s="139"/>
      <c r="F444" s="139"/>
      <c r="G444" s="139"/>
    </row>
    <row r="445" s="138" customFormat="1" spans="1:7">
      <c r="A445" s="139"/>
      <c r="B445" s="139"/>
      <c r="E445" s="139"/>
      <c r="F445" s="139"/>
      <c r="G445" s="139"/>
    </row>
    <row r="446" s="138" customFormat="1" spans="1:7">
      <c r="A446" s="139"/>
      <c r="B446" s="139"/>
      <c r="E446" s="139"/>
      <c r="F446" s="139"/>
      <c r="G446" s="139"/>
    </row>
    <row r="447" s="138" customFormat="1" spans="1:7">
      <c r="A447" s="139"/>
      <c r="B447" s="139"/>
      <c r="E447" s="139"/>
      <c r="F447" s="139"/>
      <c r="G447" s="139"/>
    </row>
    <row r="448" s="138" customFormat="1" spans="1:7">
      <c r="A448" s="139"/>
      <c r="B448" s="139"/>
      <c r="E448" s="139"/>
      <c r="F448" s="139"/>
      <c r="G448" s="139"/>
    </row>
    <row r="449" s="138" customFormat="1" spans="1:7">
      <c r="A449" s="139"/>
      <c r="B449" s="139"/>
      <c r="E449" s="139"/>
      <c r="F449" s="139"/>
      <c r="G449" s="139"/>
    </row>
    <row r="450" s="138" customFormat="1" spans="1:7">
      <c r="A450" s="139"/>
      <c r="B450" s="139"/>
      <c r="E450" s="139"/>
      <c r="F450" s="139"/>
      <c r="G450" s="139"/>
    </row>
    <row r="451" s="138" customFormat="1" spans="1:7">
      <c r="A451" s="139"/>
      <c r="B451" s="139"/>
      <c r="E451" s="139"/>
      <c r="F451" s="139"/>
      <c r="G451" s="139"/>
    </row>
    <row r="452" s="138" customFormat="1" spans="1:7">
      <c r="A452" s="139"/>
      <c r="B452" s="139"/>
      <c r="E452" s="139"/>
      <c r="F452" s="139"/>
      <c r="G452" s="139"/>
    </row>
    <row r="453" s="138" customFormat="1" spans="1:7">
      <c r="A453" s="139"/>
      <c r="B453" s="139"/>
      <c r="E453" s="139"/>
      <c r="F453" s="139"/>
      <c r="G453" s="139"/>
    </row>
    <row r="454" s="138" customFormat="1" spans="1:7">
      <c r="A454" s="139"/>
      <c r="B454" s="139"/>
      <c r="E454" s="139"/>
      <c r="F454" s="139"/>
      <c r="G454" s="139"/>
    </row>
    <row r="455" s="138" customFormat="1" spans="1:7">
      <c r="A455" s="139"/>
      <c r="B455" s="139"/>
      <c r="E455" s="139"/>
      <c r="F455" s="139"/>
      <c r="G455" s="139"/>
    </row>
    <row r="456" s="138" customFormat="1" spans="1:7">
      <c r="A456" s="139"/>
      <c r="B456" s="139"/>
      <c r="E456" s="139"/>
      <c r="F456" s="139"/>
      <c r="G456" s="139"/>
    </row>
    <row r="457" s="138" customFormat="1" spans="1:7">
      <c r="A457" s="139"/>
      <c r="B457" s="139"/>
      <c r="E457" s="139"/>
      <c r="F457" s="139"/>
      <c r="G457" s="139"/>
    </row>
    <row r="458" s="138" customFormat="1" spans="1:7">
      <c r="A458" s="139"/>
      <c r="B458" s="139"/>
      <c r="E458" s="139"/>
      <c r="F458" s="139"/>
      <c r="G458" s="139"/>
    </row>
    <row r="459" s="138" customFormat="1" spans="1:7">
      <c r="A459" s="139"/>
      <c r="B459" s="139"/>
      <c r="E459" s="139"/>
      <c r="F459" s="139"/>
      <c r="G459" s="139"/>
    </row>
    <row r="460" s="138" customFormat="1" spans="1:7">
      <c r="A460" s="139"/>
      <c r="B460" s="139"/>
      <c r="E460" s="139"/>
      <c r="F460" s="139"/>
      <c r="G460" s="139"/>
    </row>
    <row r="461" s="138" customFormat="1" spans="1:7">
      <c r="A461" s="139"/>
      <c r="B461" s="139"/>
      <c r="E461" s="139"/>
      <c r="F461" s="139"/>
      <c r="G461" s="139"/>
    </row>
    <row r="462" s="138" customFormat="1" spans="1:7">
      <c r="A462" s="139"/>
      <c r="B462" s="139"/>
      <c r="E462" s="139"/>
      <c r="F462" s="139"/>
      <c r="G462" s="139"/>
    </row>
    <row r="463" s="138" customFormat="1" spans="1:7">
      <c r="A463" s="139"/>
      <c r="B463" s="139"/>
      <c r="E463" s="139"/>
      <c r="F463" s="139"/>
      <c r="G463" s="139"/>
    </row>
    <row r="464" s="138" customFormat="1" spans="1:7">
      <c r="A464" s="139"/>
      <c r="B464" s="139"/>
      <c r="E464" s="139"/>
      <c r="F464" s="139"/>
      <c r="G464" s="139"/>
    </row>
    <row r="465" s="138" customFormat="1" spans="1:7">
      <c r="A465" s="139"/>
      <c r="B465" s="139"/>
      <c r="E465" s="139"/>
      <c r="F465" s="139"/>
      <c r="G465" s="139"/>
    </row>
    <row r="466" s="138" customFormat="1" spans="1:7">
      <c r="A466" s="139"/>
      <c r="B466" s="139"/>
      <c r="E466" s="139"/>
      <c r="F466" s="139"/>
      <c r="G466" s="139"/>
    </row>
    <row r="467" s="138" customFormat="1" spans="1:7">
      <c r="A467" s="139"/>
      <c r="B467" s="139"/>
      <c r="E467" s="139"/>
      <c r="F467" s="139"/>
      <c r="G467" s="139"/>
    </row>
    <row r="468" s="138" customFormat="1" spans="1:7">
      <c r="A468" s="139"/>
      <c r="B468" s="139"/>
      <c r="E468" s="139"/>
      <c r="F468" s="139"/>
      <c r="G468" s="139"/>
    </row>
    <row r="469" s="138" customFormat="1" spans="1:7">
      <c r="A469" s="139"/>
      <c r="B469" s="139"/>
      <c r="E469" s="139"/>
      <c r="F469" s="139"/>
      <c r="G469" s="139"/>
    </row>
    <row r="470" s="138" customFormat="1" spans="1:7">
      <c r="A470" s="139"/>
      <c r="B470" s="139"/>
      <c r="E470" s="139"/>
      <c r="F470" s="139"/>
      <c r="G470" s="139"/>
    </row>
    <row r="471" s="138" customFormat="1" spans="1:7">
      <c r="A471" s="139"/>
      <c r="B471" s="139"/>
      <c r="E471" s="139"/>
      <c r="F471" s="139"/>
      <c r="G471" s="139"/>
    </row>
    <row r="472" s="138" customFormat="1" spans="1:7">
      <c r="A472" s="139"/>
      <c r="B472" s="139"/>
      <c r="E472" s="139"/>
      <c r="F472" s="139"/>
      <c r="G472" s="139"/>
    </row>
    <row r="473" s="138" customFormat="1" spans="1:7">
      <c r="A473" s="139"/>
      <c r="B473" s="139"/>
      <c r="E473" s="139"/>
      <c r="F473" s="139"/>
      <c r="G473" s="139"/>
    </row>
    <row r="474" s="138" customFormat="1" spans="1:7">
      <c r="A474" s="139"/>
      <c r="B474" s="139"/>
      <c r="E474" s="139"/>
      <c r="F474" s="139"/>
      <c r="G474" s="139"/>
    </row>
    <row r="475" s="138" customFormat="1" spans="1:7">
      <c r="A475" s="139"/>
      <c r="B475" s="139"/>
      <c r="E475" s="139"/>
      <c r="F475" s="139"/>
      <c r="G475" s="139"/>
    </row>
    <row r="476" s="138" customFormat="1" spans="1:7">
      <c r="A476" s="139"/>
      <c r="B476" s="139"/>
      <c r="E476" s="139"/>
      <c r="F476" s="139"/>
      <c r="G476" s="139"/>
    </row>
    <row r="477" s="138" customFormat="1" spans="1:7">
      <c r="A477" s="139"/>
      <c r="B477" s="139"/>
      <c r="E477" s="139"/>
      <c r="F477" s="139"/>
      <c r="G477" s="139"/>
    </row>
    <row r="478" s="138" customFormat="1" spans="1:7">
      <c r="A478" s="139"/>
      <c r="B478" s="139"/>
      <c r="E478" s="139"/>
      <c r="F478" s="139"/>
      <c r="G478" s="139"/>
    </row>
    <row r="479" s="138" customFormat="1" spans="1:7">
      <c r="A479" s="139"/>
      <c r="B479" s="139"/>
      <c r="E479" s="139"/>
      <c r="F479" s="139"/>
      <c r="G479" s="139"/>
    </row>
    <row r="480" s="138" customFormat="1" spans="1:7">
      <c r="A480" s="139"/>
      <c r="B480" s="139"/>
      <c r="E480" s="139"/>
      <c r="F480" s="139"/>
      <c r="G480" s="139"/>
    </row>
  </sheetData>
  <autoFilter xmlns:etc="http://www.wps.cn/officeDocument/2017/etCustomData" ref="A3:L366" etc:filterBottomFollowUsedRange="0">
    <extLst/>
  </autoFilter>
  <mergeCells count="19">
    <mergeCell ref="A1:J1"/>
    <mergeCell ref="A2:J2"/>
    <mergeCell ref="G35:I35"/>
    <mergeCell ref="G39:I39"/>
    <mergeCell ref="G44:I44"/>
    <mergeCell ref="G66:I66"/>
    <mergeCell ref="G155:I155"/>
    <mergeCell ref="G187:I187"/>
    <mergeCell ref="G192:I192"/>
    <mergeCell ref="G193:I193"/>
    <mergeCell ref="G194:I194"/>
    <mergeCell ref="G195:I195"/>
    <mergeCell ref="G229:I229"/>
    <mergeCell ref="G247:I247"/>
    <mergeCell ref="G264:I264"/>
    <mergeCell ref="G269:I269"/>
    <mergeCell ref="G277:I277"/>
    <mergeCell ref="G282:I282"/>
    <mergeCell ref="G341:I341"/>
  </mergeCells>
  <conditionalFormatting sqref="B10:C10">
    <cfRule type="duplicateValues" dxfId="0" priority="1"/>
  </conditionalFormatting>
  <conditionalFormatting sqref="B366:C366">
    <cfRule type="duplicateValues" dxfId="0" priority="2"/>
  </conditionalFormatting>
  <conditionalFormatting sqref="M3:XFD366 K367:XFD480 B481:C1048576 K481:XFD1048576">
    <cfRule type="duplicateValues" dxfId="0" priority="6"/>
  </conditionalFormatting>
  <conditionalFormatting sqref="B4:C9 B356:C365 B353:B355 B11:C352">
    <cfRule type="duplicateValues" dxfId="0" priority="3"/>
  </conditionalFormatting>
  <pageMargins left="0.472222222222222" right="0.432638888888889" top="1" bottom="1" header="0.5" footer="0.5"/>
  <pageSetup paperSize="9" scale="73"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48575"/>
  <sheetViews>
    <sheetView zoomScale="80" zoomScaleNormal="80" workbookViewId="0">
      <pane ySplit="3" topLeftCell="A37" activePane="bottomLeft" state="frozen"/>
      <selection/>
      <selection pane="bottomLeft" activeCell="J39" sqref="J39"/>
    </sheetView>
  </sheetViews>
  <sheetFormatPr defaultColWidth="8.86666666666667" defaultRowHeight="18.75"/>
  <cols>
    <col min="1" max="1" width="7.925" style="124" customWidth="1"/>
    <col min="2" max="2" width="16.1333333333333" style="124" customWidth="1"/>
    <col min="3" max="3" width="28.475" style="125" customWidth="1"/>
    <col min="4" max="4" width="30.725" style="126" customWidth="1"/>
    <col min="5" max="5" width="11.8" style="125" customWidth="1"/>
    <col min="6" max="6" width="12.0583333333333" style="124" customWidth="1"/>
    <col min="7" max="7" width="17.3833333333333" style="124" customWidth="1"/>
    <col min="8" max="8" width="16.3666666666667" style="125" customWidth="1"/>
    <col min="9" max="9" width="17.725" style="125" customWidth="1"/>
    <col min="10" max="10" width="35.725" style="125" customWidth="1"/>
    <col min="11" max="16384" width="8.86666666666667" style="125"/>
  </cols>
  <sheetData>
    <row r="1" ht="20.25" spans="1:10">
      <c r="A1" s="6" t="s">
        <v>1613</v>
      </c>
    </row>
    <row r="2" ht="26" customHeight="1" spans="1:10">
      <c r="A2" s="7" t="s">
        <v>1614</v>
      </c>
      <c r="B2" s="7"/>
      <c r="C2" s="7"/>
      <c r="D2" s="8"/>
      <c r="E2" s="7"/>
      <c r="F2" s="7"/>
      <c r="G2" s="7"/>
      <c r="H2" s="7"/>
      <c r="I2" s="7"/>
      <c r="J2" s="7"/>
    </row>
    <row r="3" s="123" customFormat="1" ht="42" customHeight="1" spans="1:10">
      <c r="A3" s="58" t="s">
        <v>2</v>
      </c>
      <c r="B3" s="9" t="s">
        <v>1615</v>
      </c>
      <c r="C3" s="9" t="s">
        <v>4</v>
      </c>
      <c r="D3" s="9" t="s">
        <v>996</v>
      </c>
      <c r="E3" s="9" t="s">
        <v>997</v>
      </c>
      <c r="F3" s="9" t="s">
        <v>7</v>
      </c>
      <c r="G3" s="106" t="s">
        <v>998</v>
      </c>
      <c r="H3" s="106" t="s">
        <v>999</v>
      </c>
      <c r="I3" s="106" t="s">
        <v>1000</v>
      </c>
      <c r="J3" s="9" t="s">
        <v>1001</v>
      </c>
    </row>
    <row r="4" ht="30" customHeight="1" spans="1:10">
      <c r="A4" s="71">
        <v>1</v>
      </c>
      <c r="B4" s="34">
        <v>311201019</v>
      </c>
      <c r="C4" s="33" t="s">
        <v>1616</v>
      </c>
      <c r="D4" s="113"/>
      <c r="E4" s="113"/>
      <c r="F4" s="109" t="s">
        <v>16</v>
      </c>
      <c r="G4" s="115" t="s">
        <v>1617</v>
      </c>
      <c r="H4" s="115"/>
      <c r="I4" s="115"/>
      <c r="J4" s="113"/>
    </row>
    <row r="5" ht="58.05" customHeight="1" spans="1:10">
      <c r="A5" s="71">
        <v>2</v>
      </c>
      <c r="B5" s="34">
        <v>311201023</v>
      </c>
      <c r="C5" s="33" t="s">
        <v>1618</v>
      </c>
      <c r="D5" s="114" t="s">
        <v>1619</v>
      </c>
      <c r="E5" s="114"/>
      <c r="F5" s="109" t="s">
        <v>16</v>
      </c>
      <c r="G5" s="110">
        <v>8</v>
      </c>
      <c r="H5" s="110"/>
      <c r="I5" s="110"/>
      <c r="J5" s="113"/>
    </row>
    <row r="6" ht="39" customHeight="1" spans="1:10">
      <c r="A6" s="71">
        <v>3</v>
      </c>
      <c r="B6" s="34">
        <v>311201024</v>
      </c>
      <c r="C6" s="33" t="s">
        <v>1620</v>
      </c>
      <c r="D6" s="113"/>
      <c r="E6" s="113"/>
      <c r="F6" s="109" t="s">
        <v>16</v>
      </c>
      <c r="G6" s="110">
        <v>8</v>
      </c>
      <c r="H6" s="110"/>
      <c r="I6" s="110"/>
      <c r="J6" s="113"/>
    </row>
    <row r="7" ht="59" customHeight="1" spans="1:10">
      <c r="A7" s="71">
        <v>4</v>
      </c>
      <c r="B7" s="34">
        <v>311201026</v>
      </c>
      <c r="C7" s="33" t="s">
        <v>716</v>
      </c>
      <c r="D7" s="114" t="s">
        <v>1621</v>
      </c>
      <c r="E7" s="114"/>
      <c r="F7" s="109" t="s">
        <v>16</v>
      </c>
      <c r="G7" s="110">
        <v>16</v>
      </c>
      <c r="H7" s="110"/>
      <c r="I7" s="110"/>
      <c r="J7" s="114" t="s">
        <v>1622</v>
      </c>
    </row>
    <row r="8" ht="30" customHeight="1" spans="1:10">
      <c r="A8" s="71">
        <v>5</v>
      </c>
      <c r="B8" s="34">
        <v>311201027</v>
      </c>
      <c r="C8" s="33" t="s">
        <v>1623</v>
      </c>
      <c r="D8" s="113"/>
      <c r="E8" s="113"/>
      <c r="F8" s="109" t="s">
        <v>16</v>
      </c>
      <c r="G8" s="110">
        <v>80</v>
      </c>
      <c r="H8" s="110"/>
      <c r="I8" s="110"/>
      <c r="J8" s="113"/>
    </row>
    <row r="9" ht="30" customHeight="1" spans="1:10">
      <c r="A9" s="71">
        <v>6</v>
      </c>
      <c r="B9" s="34">
        <v>311201029</v>
      </c>
      <c r="C9" s="33" t="s">
        <v>1624</v>
      </c>
      <c r="D9" s="113"/>
      <c r="E9" s="113"/>
      <c r="F9" s="109" t="s">
        <v>16</v>
      </c>
      <c r="G9" s="115" t="s">
        <v>1625</v>
      </c>
      <c r="H9" s="115"/>
      <c r="I9" s="115"/>
      <c r="J9" s="113"/>
    </row>
    <row r="10" ht="40.05" customHeight="1" spans="1:10">
      <c r="A10" s="71">
        <v>7</v>
      </c>
      <c r="B10" s="34">
        <v>311201030</v>
      </c>
      <c r="C10" s="33" t="s">
        <v>1626</v>
      </c>
      <c r="D10" s="114" t="s">
        <v>1627</v>
      </c>
      <c r="E10" s="114"/>
      <c r="F10" s="109" t="s">
        <v>16</v>
      </c>
      <c r="G10" s="115">
        <v>315</v>
      </c>
      <c r="H10" s="115"/>
      <c r="I10" s="115"/>
      <c r="J10" s="114" t="s">
        <v>1628</v>
      </c>
    </row>
    <row r="11" ht="30" customHeight="1" spans="1:10">
      <c r="A11" s="71">
        <v>8</v>
      </c>
      <c r="B11" s="210" t="s">
        <v>1629</v>
      </c>
      <c r="C11" s="33" t="s">
        <v>1630</v>
      </c>
      <c r="D11" s="114" t="s">
        <v>1631</v>
      </c>
      <c r="E11" s="114"/>
      <c r="F11" s="109" t="s">
        <v>16</v>
      </c>
      <c r="G11" s="115" t="s">
        <v>1632</v>
      </c>
      <c r="H11" s="115"/>
      <c r="I11" s="115"/>
      <c r="J11" s="113"/>
    </row>
    <row r="12" ht="30" customHeight="1" spans="1:10">
      <c r="A12" s="71">
        <v>9</v>
      </c>
      <c r="B12" s="34">
        <v>311201034</v>
      </c>
      <c r="C12" s="33" t="s">
        <v>1633</v>
      </c>
      <c r="D12" s="113"/>
      <c r="E12" s="113"/>
      <c r="F12" s="109" t="s">
        <v>16</v>
      </c>
      <c r="G12" s="115" t="s">
        <v>1634</v>
      </c>
      <c r="H12" s="115"/>
      <c r="I12" s="115"/>
      <c r="J12" s="113"/>
    </row>
    <row r="13" ht="30" customHeight="1" spans="1:10">
      <c r="A13" s="71">
        <v>10</v>
      </c>
      <c r="B13" s="34">
        <v>311201054</v>
      </c>
      <c r="C13" s="33" t="s">
        <v>1635</v>
      </c>
      <c r="D13" s="113"/>
      <c r="E13" s="113"/>
      <c r="F13" s="109" t="s">
        <v>16</v>
      </c>
      <c r="G13" s="115" t="s">
        <v>1636</v>
      </c>
      <c r="H13" s="115"/>
      <c r="I13" s="115"/>
      <c r="J13" s="113"/>
    </row>
    <row r="14" ht="30" customHeight="1" spans="1:10">
      <c r="A14" s="71">
        <v>11</v>
      </c>
      <c r="B14" s="34">
        <v>311201055</v>
      </c>
      <c r="C14" s="33" t="s">
        <v>1637</v>
      </c>
      <c r="D14" s="114" t="s">
        <v>1638</v>
      </c>
      <c r="E14" s="114" t="s">
        <v>1639</v>
      </c>
      <c r="F14" s="109" t="s">
        <v>16</v>
      </c>
      <c r="G14" s="115" t="s">
        <v>1640</v>
      </c>
      <c r="H14" s="115"/>
      <c r="I14" s="115"/>
      <c r="J14" s="113"/>
    </row>
    <row r="15" ht="30" customHeight="1" spans="1:10">
      <c r="A15" s="71">
        <v>12</v>
      </c>
      <c r="B15" s="34">
        <v>311201056</v>
      </c>
      <c r="C15" s="33" t="s">
        <v>1641</v>
      </c>
      <c r="D15" s="114" t="s">
        <v>1642</v>
      </c>
      <c r="E15" s="114"/>
      <c r="F15" s="109" t="s">
        <v>16</v>
      </c>
      <c r="G15" s="110">
        <v>120</v>
      </c>
      <c r="H15" s="110"/>
      <c r="I15" s="110"/>
      <c r="J15" s="113"/>
    </row>
    <row r="16" ht="30" customHeight="1" spans="1:10">
      <c r="A16" s="71">
        <v>13</v>
      </c>
      <c r="B16" s="34">
        <v>311201065</v>
      </c>
      <c r="C16" s="33" t="s">
        <v>1643</v>
      </c>
      <c r="D16" s="114" t="s">
        <v>1631</v>
      </c>
      <c r="E16" s="114"/>
      <c r="F16" s="109" t="s">
        <v>16</v>
      </c>
      <c r="G16" s="115" t="s">
        <v>1644</v>
      </c>
      <c r="H16" s="115"/>
      <c r="I16" s="115"/>
      <c r="J16" s="113"/>
    </row>
    <row r="17" ht="50" customHeight="1" spans="1:10">
      <c r="A17" s="71">
        <v>14</v>
      </c>
      <c r="B17" s="34">
        <v>311201068</v>
      </c>
      <c r="C17" s="33" t="s">
        <v>1645</v>
      </c>
      <c r="D17" s="113"/>
      <c r="E17" s="117" t="s">
        <v>1646</v>
      </c>
      <c r="F17" s="109" t="s">
        <v>16</v>
      </c>
      <c r="G17" s="118" t="s">
        <v>774</v>
      </c>
      <c r="H17" s="118"/>
      <c r="I17" s="118"/>
      <c r="J17" s="113" t="s">
        <v>1040</v>
      </c>
    </row>
    <row r="18" ht="50" customHeight="1" spans="1:10">
      <c r="A18" s="71">
        <v>15</v>
      </c>
      <c r="B18" s="34">
        <v>311201069</v>
      </c>
      <c r="C18" s="33" t="s">
        <v>1647</v>
      </c>
      <c r="D18" s="117" t="s">
        <v>1648</v>
      </c>
      <c r="E18" s="114"/>
      <c r="F18" s="109" t="s">
        <v>16</v>
      </c>
      <c r="G18" s="120" t="s">
        <v>774</v>
      </c>
      <c r="H18" s="120"/>
      <c r="I18" s="120"/>
      <c r="J18" s="113" t="s">
        <v>1040</v>
      </c>
    </row>
    <row r="19" ht="34.05" customHeight="1" spans="1:10">
      <c r="A19" s="71">
        <v>16</v>
      </c>
      <c r="B19" s="34">
        <v>331400001</v>
      </c>
      <c r="C19" s="33" t="s">
        <v>1649</v>
      </c>
      <c r="D19" s="113"/>
      <c r="E19" s="112"/>
      <c r="F19" s="127" t="s">
        <v>16</v>
      </c>
      <c r="G19" s="128">
        <v>91.2</v>
      </c>
      <c r="H19" s="128">
        <v>81.7</v>
      </c>
      <c r="I19" s="129">
        <v>64</v>
      </c>
      <c r="J19" s="113"/>
    </row>
    <row r="20" ht="57" customHeight="1" spans="1:10">
      <c r="A20" s="71">
        <v>17</v>
      </c>
      <c r="B20" s="34">
        <v>331400002</v>
      </c>
      <c r="C20" s="33" t="s">
        <v>1650</v>
      </c>
      <c r="D20" s="114" t="s">
        <v>1651</v>
      </c>
      <c r="E20" s="114"/>
      <c r="F20" s="109" t="s">
        <v>16</v>
      </c>
      <c r="G20" s="128">
        <v>705</v>
      </c>
      <c r="H20" s="128">
        <v>577</v>
      </c>
      <c r="I20" s="128">
        <v>352</v>
      </c>
      <c r="J20" s="130" t="s">
        <v>1652</v>
      </c>
    </row>
    <row r="21" ht="52.05" customHeight="1" spans="1:10">
      <c r="A21" s="71">
        <v>18</v>
      </c>
      <c r="B21" s="34">
        <v>331400003</v>
      </c>
      <c r="C21" s="33" t="s">
        <v>1653</v>
      </c>
      <c r="D21" s="131" t="s">
        <v>1654</v>
      </c>
      <c r="E21" s="131"/>
      <c r="F21" s="127" t="s">
        <v>16</v>
      </c>
      <c r="G21" s="128">
        <v>798</v>
      </c>
      <c r="H21" s="128">
        <v>718.2</v>
      </c>
      <c r="I21" s="129">
        <v>448</v>
      </c>
      <c r="J21" s="117" t="s">
        <v>1655</v>
      </c>
    </row>
    <row r="22" ht="54" customHeight="1" spans="1:10">
      <c r="A22" s="71">
        <v>19</v>
      </c>
      <c r="B22" s="34">
        <v>331400004</v>
      </c>
      <c r="C22" s="33" t="s">
        <v>1656</v>
      </c>
      <c r="D22" s="131" t="s">
        <v>1654</v>
      </c>
      <c r="E22" s="131"/>
      <c r="F22" s="127" t="s">
        <v>16</v>
      </c>
      <c r="G22" s="128">
        <v>798</v>
      </c>
      <c r="H22" s="128">
        <v>718.2</v>
      </c>
      <c r="I22" s="129">
        <v>448</v>
      </c>
      <c r="J22" s="117" t="s">
        <v>1652</v>
      </c>
    </row>
    <row r="23" ht="44" customHeight="1" spans="1:10">
      <c r="A23" s="71">
        <v>20</v>
      </c>
      <c r="B23" s="34">
        <v>331400005</v>
      </c>
      <c r="C23" s="33" t="s">
        <v>867</v>
      </c>
      <c r="D23" s="131" t="s">
        <v>1657</v>
      </c>
      <c r="E23" s="131"/>
      <c r="F23" s="127" t="s">
        <v>16</v>
      </c>
      <c r="G23" s="128">
        <v>465.5</v>
      </c>
      <c r="H23" s="128">
        <v>418.95</v>
      </c>
      <c r="I23" s="129">
        <v>320</v>
      </c>
      <c r="J23" s="113"/>
    </row>
    <row r="24" ht="61" customHeight="1" spans="1:10">
      <c r="A24" s="71">
        <v>21</v>
      </c>
      <c r="B24" s="34">
        <v>331400007</v>
      </c>
      <c r="C24" s="33" t="s">
        <v>1658</v>
      </c>
      <c r="D24" s="131" t="s">
        <v>1659</v>
      </c>
      <c r="E24" s="131"/>
      <c r="F24" s="127" t="s">
        <v>16</v>
      </c>
      <c r="G24" s="128">
        <v>1166</v>
      </c>
      <c r="H24" s="128">
        <v>950</v>
      </c>
      <c r="I24" s="129">
        <v>627</v>
      </c>
      <c r="J24" s="117" t="s">
        <v>1655</v>
      </c>
    </row>
    <row r="25" ht="25" customHeight="1" spans="1:10">
      <c r="A25" s="71">
        <v>22</v>
      </c>
      <c r="B25" s="34">
        <v>331400008</v>
      </c>
      <c r="C25" s="33" t="s">
        <v>1660</v>
      </c>
      <c r="D25" s="131" t="s">
        <v>1661</v>
      </c>
      <c r="E25" s="131"/>
      <c r="F25" s="127" t="s">
        <v>16</v>
      </c>
      <c r="G25" s="128">
        <v>182.4</v>
      </c>
      <c r="H25" s="128">
        <v>164.35</v>
      </c>
      <c r="I25" s="129">
        <v>128</v>
      </c>
      <c r="J25" s="113"/>
    </row>
    <row r="26" ht="25" customHeight="1" spans="1:10">
      <c r="A26" s="71">
        <v>23</v>
      </c>
      <c r="B26" s="34">
        <v>331400009</v>
      </c>
      <c r="C26" s="33" t="s">
        <v>1662</v>
      </c>
      <c r="D26" s="113"/>
      <c r="E26" s="112"/>
      <c r="F26" s="127" t="s">
        <v>16</v>
      </c>
      <c r="G26" s="128">
        <v>273.6</v>
      </c>
      <c r="H26" s="128">
        <v>246.05</v>
      </c>
      <c r="I26" s="129">
        <v>192</v>
      </c>
      <c r="J26" s="113"/>
    </row>
    <row r="27" ht="25" customHeight="1" spans="1:10">
      <c r="A27" s="71">
        <v>24</v>
      </c>
      <c r="B27" s="34">
        <v>331400010</v>
      </c>
      <c r="C27" s="33" t="s">
        <v>1663</v>
      </c>
      <c r="D27" s="113"/>
      <c r="E27" s="112"/>
      <c r="F27" s="127" t="s">
        <v>16</v>
      </c>
      <c r="G27" s="128">
        <v>146</v>
      </c>
      <c r="H27" s="128">
        <v>126</v>
      </c>
      <c r="I27" s="129">
        <v>96</v>
      </c>
      <c r="J27" s="113"/>
    </row>
    <row r="28" ht="25" customHeight="1" spans="1:10">
      <c r="A28" s="71">
        <v>25</v>
      </c>
      <c r="B28" s="34">
        <v>331400011</v>
      </c>
      <c r="C28" s="33" t="s">
        <v>1664</v>
      </c>
      <c r="D28" s="113"/>
      <c r="E28" s="112"/>
      <c r="F28" s="127" t="s">
        <v>16</v>
      </c>
      <c r="G28" s="128">
        <v>50.35</v>
      </c>
      <c r="H28" s="128">
        <v>45.6</v>
      </c>
      <c r="I28" s="129">
        <v>32</v>
      </c>
      <c r="J28" s="113"/>
    </row>
    <row r="29" ht="44" customHeight="1" spans="1:10">
      <c r="A29" s="71">
        <v>26</v>
      </c>
      <c r="B29" s="34">
        <v>331400012</v>
      </c>
      <c r="C29" s="33" t="s">
        <v>1665</v>
      </c>
      <c r="D29" s="117" t="s">
        <v>1666</v>
      </c>
      <c r="E29" s="117"/>
      <c r="F29" s="118" t="s">
        <v>16</v>
      </c>
      <c r="G29" s="132">
        <v>1040</v>
      </c>
      <c r="H29" s="128">
        <v>898</v>
      </c>
      <c r="I29" s="129">
        <v>640</v>
      </c>
      <c r="J29" s="117" t="s">
        <v>1667</v>
      </c>
    </row>
    <row r="30" ht="25" customHeight="1" spans="1:10">
      <c r="A30" s="71">
        <v>27</v>
      </c>
      <c r="B30" s="34">
        <v>331400015</v>
      </c>
      <c r="C30" s="33" t="s">
        <v>1668</v>
      </c>
      <c r="D30" s="131" t="s">
        <v>1669</v>
      </c>
      <c r="E30" s="131"/>
      <c r="F30" s="127" t="s">
        <v>16</v>
      </c>
      <c r="G30" s="128">
        <v>1240</v>
      </c>
      <c r="H30" s="128">
        <v>1061</v>
      </c>
      <c r="I30" s="129">
        <v>838</v>
      </c>
      <c r="J30" s="113"/>
    </row>
    <row r="31" ht="25" customHeight="1" spans="1:10">
      <c r="A31" s="71">
        <v>28</v>
      </c>
      <c r="B31" s="34">
        <v>331400016</v>
      </c>
      <c r="C31" s="33" t="s">
        <v>1670</v>
      </c>
      <c r="D31" s="113"/>
      <c r="E31" s="112"/>
      <c r="F31" s="127" t="s">
        <v>16</v>
      </c>
      <c r="G31" s="128">
        <v>877.8</v>
      </c>
      <c r="H31" s="128">
        <v>790.4</v>
      </c>
      <c r="I31" s="129">
        <v>563</v>
      </c>
      <c r="J31" s="113"/>
    </row>
    <row r="32" ht="25" customHeight="1" spans="1:10">
      <c r="A32" s="71">
        <v>29</v>
      </c>
      <c r="B32" s="34">
        <v>331400017</v>
      </c>
      <c r="C32" s="33" t="s">
        <v>1671</v>
      </c>
      <c r="D32" s="113"/>
      <c r="E32" s="112"/>
      <c r="F32" s="127" t="s">
        <v>16</v>
      </c>
      <c r="G32" s="128" t="s">
        <v>1672</v>
      </c>
      <c r="H32" s="128"/>
      <c r="I32" s="128"/>
      <c r="J32" s="113" t="s">
        <v>1047</v>
      </c>
    </row>
    <row r="33" ht="25" customHeight="1" spans="1:10">
      <c r="A33" s="71">
        <v>30</v>
      </c>
      <c r="B33" s="34">
        <v>331400018</v>
      </c>
      <c r="C33" s="33" t="s">
        <v>1673</v>
      </c>
      <c r="D33" s="131" t="s">
        <v>1674</v>
      </c>
      <c r="E33" s="131"/>
      <c r="F33" s="127" t="s">
        <v>16</v>
      </c>
      <c r="G33" s="128">
        <v>250</v>
      </c>
      <c r="H33" s="128">
        <v>210</v>
      </c>
      <c r="I33" s="129">
        <v>128</v>
      </c>
      <c r="J33" s="113"/>
    </row>
    <row r="34" ht="25" customHeight="1" spans="1:10">
      <c r="A34" s="71">
        <v>31</v>
      </c>
      <c r="B34" s="34">
        <v>331400019</v>
      </c>
      <c r="C34" s="33" t="s">
        <v>1675</v>
      </c>
      <c r="D34" s="113"/>
      <c r="E34" s="112"/>
      <c r="F34" s="118" t="s">
        <v>16</v>
      </c>
      <c r="G34" s="128">
        <v>729.6</v>
      </c>
      <c r="H34" s="128">
        <v>656.45</v>
      </c>
      <c r="I34" s="129">
        <v>512</v>
      </c>
      <c r="J34" s="117" t="s">
        <v>1676</v>
      </c>
    </row>
    <row r="35" ht="32" customHeight="1" spans="1:10">
      <c r="A35" s="71">
        <v>32</v>
      </c>
      <c r="B35" s="34">
        <v>331400020</v>
      </c>
      <c r="C35" s="33" t="s">
        <v>1677</v>
      </c>
      <c r="D35" s="113"/>
      <c r="E35" s="112"/>
      <c r="F35" s="127" t="s">
        <v>16</v>
      </c>
      <c r="G35" s="118" t="s">
        <v>774</v>
      </c>
      <c r="H35" s="118"/>
      <c r="I35" s="118"/>
      <c r="J35" s="113" t="s">
        <v>1040</v>
      </c>
    </row>
    <row r="36" ht="85" customHeight="1" spans="1:10">
      <c r="A36" s="71">
        <v>33</v>
      </c>
      <c r="B36" s="34">
        <v>331400023</v>
      </c>
      <c r="C36" s="33" t="s">
        <v>799</v>
      </c>
      <c r="D36" s="133" t="s">
        <v>1678</v>
      </c>
      <c r="E36" s="133"/>
      <c r="F36" s="134" t="s">
        <v>16</v>
      </c>
      <c r="G36" s="134" t="s">
        <v>774</v>
      </c>
      <c r="H36" s="134"/>
      <c r="I36" s="134"/>
      <c r="J36" s="113" t="s">
        <v>1040</v>
      </c>
    </row>
    <row r="37" ht="88" customHeight="1" spans="1:10">
      <c r="A37" s="71">
        <v>34</v>
      </c>
      <c r="B37" s="34" t="s">
        <v>1679</v>
      </c>
      <c r="C37" s="33" t="s">
        <v>1680</v>
      </c>
      <c r="D37" s="135" t="s">
        <v>1681</v>
      </c>
      <c r="E37" s="136"/>
      <c r="F37" s="136" t="s">
        <v>768</v>
      </c>
      <c r="G37" s="136">
        <v>11</v>
      </c>
      <c r="H37" s="136">
        <v>10</v>
      </c>
      <c r="I37" s="136">
        <v>9</v>
      </c>
      <c r="J37" s="135" t="s">
        <v>1682</v>
      </c>
    </row>
    <row r="38" ht="30" customHeight="1" spans="1:10">
      <c r="A38" s="71">
        <v>35</v>
      </c>
      <c r="B38" s="34">
        <v>331303007</v>
      </c>
      <c r="C38" s="33" t="s">
        <v>1683</v>
      </c>
      <c r="D38" s="27"/>
      <c r="E38" s="32"/>
      <c r="F38" s="127" t="s">
        <v>16</v>
      </c>
      <c r="G38" s="128">
        <v>728</v>
      </c>
      <c r="H38" s="128">
        <v>655</v>
      </c>
      <c r="I38" s="129">
        <v>512</v>
      </c>
      <c r="J38" s="32"/>
    </row>
    <row r="39" ht="58" customHeight="1" spans="1:10">
      <c r="A39" s="71">
        <v>36</v>
      </c>
      <c r="B39" s="34">
        <v>330100008</v>
      </c>
      <c r="C39" s="33" t="s">
        <v>1684</v>
      </c>
      <c r="D39" s="131" t="s">
        <v>1685</v>
      </c>
      <c r="E39" s="131" t="s">
        <v>1686</v>
      </c>
      <c r="F39" s="127" t="s">
        <v>1029</v>
      </c>
      <c r="G39" s="128" t="s">
        <v>1687</v>
      </c>
      <c r="H39" s="128" t="s">
        <v>1688</v>
      </c>
      <c r="I39" s="129">
        <v>32</v>
      </c>
      <c r="J39" s="117" t="s">
        <v>1689</v>
      </c>
    </row>
    <row r="40" ht="332" customHeight="1" spans="1:10">
      <c r="A40" s="71">
        <v>37</v>
      </c>
      <c r="B40" s="34">
        <v>331400021</v>
      </c>
      <c r="C40" s="33" t="s">
        <v>1690</v>
      </c>
      <c r="D40" s="117" t="s">
        <v>1691</v>
      </c>
      <c r="E40" s="131"/>
      <c r="F40" s="127" t="s">
        <v>16</v>
      </c>
      <c r="G40" s="118" t="s">
        <v>774</v>
      </c>
      <c r="H40" s="118"/>
      <c r="I40" s="118"/>
      <c r="J40" s="113" t="s">
        <v>1040</v>
      </c>
    </row>
    <row r="41" ht="250" customHeight="1" spans="1:10">
      <c r="A41" s="71">
        <v>38</v>
      </c>
      <c r="B41" s="34">
        <v>331400022</v>
      </c>
      <c r="C41" s="33" t="s">
        <v>1692</v>
      </c>
      <c r="D41" s="117" t="s">
        <v>1693</v>
      </c>
      <c r="E41" s="131"/>
      <c r="F41" s="127" t="s">
        <v>16</v>
      </c>
      <c r="G41" s="118" t="s">
        <v>774</v>
      </c>
      <c r="H41" s="118"/>
      <c r="I41" s="118"/>
      <c r="J41" s="113" t="s">
        <v>1040</v>
      </c>
    </row>
    <row r="42" ht="102" customHeight="1" spans="1:10">
      <c r="A42" s="71">
        <v>39</v>
      </c>
      <c r="B42" s="34">
        <v>330100021</v>
      </c>
      <c r="C42" s="33" t="s">
        <v>1694</v>
      </c>
      <c r="D42" s="137" t="s">
        <v>1695</v>
      </c>
      <c r="E42" s="133"/>
      <c r="F42" s="134" t="s">
        <v>16</v>
      </c>
      <c r="G42" s="134" t="s">
        <v>774</v>
      </c>
      <c r="H42" s="134"/>
      <c r="I42" s="134"/>
      <c r="J42" s="113" t="s">
        <v>1040</v>
      </c>
    </row>
    <row r="1048493" s="2" customFormat="1" ht="13.5" spans="1:4">
      <c r="A1048493" s="3"/>
      <c r="D1048493" s="4"/>
    </row>
    <row r="1048494" s="2" customFormat="1" ht="13.5" spans="1:4">
      <c r="A1048494" s="3"/>
      <c r="D1048494" s="4"/>
    </row>
    <row r="1048495" s="2" customFormat="1" ht="13.5" spans="1:4">
      <c r="A1048495" s="3"/>
      <c r="D1048495" s="4"/>
    </row>
    <row r="1048496" s="2" customFormat="1" ht="13.5" spans="1:4">
      <c r="A1048496" s="3"/>
      <c r="D1048496" s="4"/>
    </row>
    <row r="1048497" s="2" customFormat="1" ht="13.5" spans="1:4">
      <c r="A1048497" s="3"/>
      <c r="D1048497" s="4"/>
    </row>
    <row r="1048498" s="2" customFormat="1" ht="13.5" spans="1:4">
      <c r="A1048498" s="3"/>
      <c r="D1048498" s="4"/>
    </row>
    <row r="1048499" s="2" customFormat="1" ht="13.5" spans="1:4">
      <c r="A1048499" s="3"/>
      <c r="D1048499" s="4"/>
    </row>
    <row r="1048500" s="2" customFormat="1" ht="13.5" spans="1:4">
      <c r="A1048500" s="3"/>
      <c r="D1048500" s="4"/>
    </row>
    <row r="1048501" s="2" customFormat="1" ht="13.5" spans="1:4">
      <c r="A1048501" s="3"/>
      <c r="D1048501" s="4"/>
    </row>
    <row r="1048502" s="2" customFormat="1" ht="13.5" spans="1:4">
      <c r="A1048502" s="3"/>
      <c r="D1048502" s="4"/>
    </row>
    <row r="1048503" s="2" customFormat="1" ht="13.5" spans="1:4">
      <c r="A1048503" s="3"/>
      <c r="D1048503" s="4"/>
    </row>
    <row r="1048504" s="2" customFormat="1" ht="13.5" spans="1:4">
      <c r="A1048504" s="3"/>
      <c r="D1048504" s="4"/>
    </row>
    <row r="1048505" s="2" customFormat="1" ht="13.5" spans="1:4">
      <c r="A1048505" s="3"/>
      <c r="D1048505" s="4"/>
    </row>
    <row r="1048506" s="2" customFormat="1" ht="13.5" spans="1:4">
      <c r="A1048506" s="3"/>
      <c r="D1048506" s="4"/>
    </row>
    <row r="1048507" s="2" customFormat="1" ht="13.5" spans="1:4">
      <c r="A1048507" s="3"/>
      <c r="D1048507" s="4"/>
    </row>
    <row r="1048508" s="2" customFormat="1" ht="13.5" spans="1:4">
      <c r="A1048508" s="3"/>
      <c r="D1048508" s="4"/>
    </row>
    <row r="1048509" s="2" customFormat="1" ht="13.5" spans="1:4">
      <c r="A1048509" s="3"/>
      <c r="D1048509" s="4"/>
    </row>
    <row r="1048510" s="2" customFormat="1" ht="13.5" spans="1:4">
      <c r="A1048510" s="3"/>
      <c r="D1048510" s="4"/>
    </row>
    <row r="1048511" s="2" customFormat="1" ht="13.5" spans="1:4">
      <c r="A1048511" s="3"/>
      <c r="D1048511" s="4"/>
    </row>
    <row r="1048512" s="2" customFormat="1" ht="13.5" spans="1:4">
      <c r="A1048512" s="3"/>
      <c r="D1048512" s="4"/>
    </row>
    <row r="1048513" s="2" customFormat="1" ht="13.5" spans="1:4">
      <c r="A1048513" s="3"/>
      <c r="D1048513" s="4"/>
    </row>
    <row r="1048514" s="2" customFormat="1" ht="13.5" spans="1:4">
      <c r="A1048514" s="3"/>
      <c r="D1048514" s="4"/>
    </row>
    <row r="1048515" s="2" customFormat="1" ht="13.5" spans="1:4">
      <c r="A1048515" s="3"/>
      <c r="D1048515" s="4"/>
    </row>
    <row r="1048516" s="2" customFormat="1" ht="13.5" spans="1:4">
      <c r="A1048516" s="3"/>
      <c r="D1048516" s="4"/>
    </row>
    <row r="1048517" s="2" customFormat="1" ht="13.5" spans="1:4">
      <c r="A1048517" s="3"/>
      <c r="D1048517" s="4"/>
    </row>
    <row r="1048518" s="2" customFormat="1" ht="13.5" spans="1:4">
      <c r="A1048518" s="3"/>
      <c r="D1048518" s="4"/>
    </row>
    <row r="1048519" s="2" customFormat="1" ht="13.5" spans="1:4">
      <c r="A1048519" s="3"/>
      <c r="D1048519" s="4"/>
    </row>
    <row r="1048520" s="2" customFormat="1" ht="13.5" spans="1:4">
      <c r="A1048520" s="3"/>
      <c r="D1048520" s="4"/>
    </row>
    <row r="1048521" s="2" customFormat="1" ht="13.5" spans="1:4">
      <c r="A1048521" s="3"/>
      <c r="D1048521" s="4"/>
    </row>
    <row r="1048522" s="2" customFormat="1" ht="13.5" spans="1:4">
      <c r="A1048522" s="3"/>
      <c r="D1048522" s="4"/>
    </row>
    <row r="1048523" s="2" customFormat="1" ht="13.5" spans="1:4">
      <c r="A1048523" s="3"/>
      <c r="D1048523" s="4"/>
    </row>
    <row r="1048524" s="2" customFormat="1" ht="13.5" spans="1:4">
      <c r="A1048524" s="3"/>
      <c r="D1048524" s="4"/>
    </row>
    <row r="1048525" s="2" customFormat="1" ht="13.5" spans="1:4">
      <c r="A1048525" s="3"/>
      <c r="D1048525" s="4"/>
    </row>
    <row r="1048526" s="2" customFormat="1" ht="13.5" spans="1:4">
      <c r="A1048526" s="3"/>
      <c r="D1048526" s="4"/>
    </row>
    <row r="1048527" s="2" customFormat="1" ht="13.5" spans="1:4">
      <c r="A1048527" s="3"/>
      <c r="D1048527" s="4"/>
    </row>
    <row r="1048528" s="2" customFormat="1" ht="13.5" spans="1:4">
      <c r="A1048528" s="3"/>
      <c r="D1048528" s="4"/>
    </row>
    <row r="1048529" s="2" customFormat="1" ht="13.5" spans="1:4">
      <c r="A1048529" s="3"/>
      <c r="D1048529" s="4"/>
    </row>
    <row r="1048530" s="2" customFormat="1" ht="13.5" spans="1:4">
      <c r="A1048530" s="3"/>
      <c r="D1048530" s="4"/>
    </row>
    <row r="1048531" s="2" customFormat="1" ht="13.5" spans="1:4">
      <c r="A1048531" s="3"/>
      <c r="D1048531" s="4"/>
    </row>
    <row r="1048532" s="2" customFormat="1" ht="13.5" spans="1:4">
      <c r="A1048532" s="3"/>
      <c r="D1048532" s="4"/>
    </row>
    <row r="1048533" s="2" customFormat="1" ht="13.5" spans="1:4">
      <c r="A1048533" s="3"/>
      <c r="D1048533" s="4"/>
    </row>
    <row r="1048534" s="2" customFormat="1" ht="13.5" spans="1:4">
      <c r="A1048534" s="3"/>
      <c r="D1048534" s="4"/>
    </row>
    <row r="1048535" s="2" customFormat="1" ht="13.5" spans="1:4">
      <c r="A1048535" s="3"/>
      <c r="D1048535" s="4"/>
    </row>
    <row r="1048536" s="2" customFormat="1" ht="13.5" spans="1:4">
      <c r="A1048536" s="3"/>
      <c r="D1048536" s="4"/>
    </row>
    <row r="1048537" s="2" customFormat="1" ht="13.5" spans="1:4">
      <c r="A1048537" s="3"/>
      <c r="D1048537" s="4"/>
    </row>
    <row r="1048538" s="2" customFormat="1" ht="13.5" spans="1:4">
      <c r="A1048538" s="3"/>
      <c r="D1048538" s="4"/>
    </row>
    <row r="1048539" s="2" customFormat="1" ht="13.5" spans="1:4">
      <c r="A1048539" s="3"/>
      <c r="D1048539" s="4"/>
    </row>
    <row r="1048540" s="2" customFormat="1" ht="13.5" spans="1:4">
      <c r="A1048540" s="3"/>
      <c r="D1048540" s="4"/>
    </row>
    <row r="1048541" s="2" customFormat="1" ht="13.5" spans="1:4">
      <c r="A1048541" s="3"/>
      <c r="D1048541" s="4"/>
    </row>
    <row r="1048542" s="2" customFormat="1" ht="13.5" spans="1:4">
      <c r="A1048542" s="3"/>
      <c r="D1048542" s="4"/>
    </row>
    <row r="1048543" s="2" customFormat="1" ht="13.5" spans="1:4">
      <c r="A1048543" s="3"/>
      <c r="D1048543" s="4"/>
    </row>
    <row r="1048544" s="2" customFormat="1" ht="13.5" spans="1:4">
      <c r="A1048544" s="3"/>
      <c r="D1048544" s="4"/>
    </row>
    <row r="1048545" s="2" customFormat="1" ht="13.5" spans="1:4">
      <c r="A1048545" s="3"/>
      <c r="D1048545" s="4"/>
    </row>
    <row r="1048546" s="2" customFormat="1" ht="13.5" spans="1:4">
      <c r="A1048546" s="3"/>
      <c r="D1048546" s="4"/>
    </row>
    <row r="1048547" s="2" customFormat="1" ht="13.5" spans="1:4">
      <c r="A1048547" s="3"/>
      <c r="D1048547" s="4"/>
    </row>
    <row r="1048548" s="2" customFormat="1" ht="13.5" spans="1:4">
      <c r="A1048548" s="3"/>
      <c r="D1048548" s="4"/>
    </row>
    <row r="1048549" s="2" customFormat="1" ht="13.5" spans="1:4">
      <c r="A1048549" s="3"/>
      <c r="D1048549" s="4"/>
    </row>
    <row r="1048550" s="2" customFormat="1" ht="13.5" spans="1:4">
      <c r="A1048550" s="3"/>
      <c r="D1048550" s="4"/>
    </row>
    <row r="1048551" s="2" customFormat="1" ht="13.5" spans="1:4">
      <c r="A1048551" s="3"/>
      <c r="D1048551" s="4"/>
    </row>
    <row r="1048552" s="2" customFormat="1" ht="13.5" spans="1:4">
      <c r="A1048552" s="3"/>
      <c r="D1048552" s="4"/>
    </row>
    <row r="1048553" s="2" customFormat="1" ht="13.5" spans="1:4">
      <c r="A1048553" s="3"/>
      <c r="D1048553" s="4"/>
    </row>
    <row r="1048554" s="2" customFormat="1" ht="13.5" spans="1:4">
      <c r="A1048554" s="3"/>
      <c r="D1048554" s="4"/>
    </row>
    <row r="1048555" s="2" customFormat="1" ht="13.5" spans="1:4">
      <c r="A1048555" s="3"/>
      <c r="D1048555" s="4"/>
    </row>
    <row r="1048556" s="2" customFormat="1" ht="13.5" spans="1:4">
      <c r="A1048556" s="3"/>
      <c r="D1048556" s="4"/>
    </row>
    <row r="1048557" s="2" customFormat="1" ht="13.5" spans="1:4">
      <c r="A1048557" s="3"/>
      <c r="D1048557" s="4"/>
    </row>
    <row r="1048558" s="2" customFormat="1" ht="13.5" spans="1:4">
      <c r="A1048558" s="3"/>
      <c r="D1048558" s="4"/>
    </row>
    <row r="1048559" s="2" customFormat="1" ht="13.5" spans="1:4">
      <c r="A1048559" s="3"/>
      <c r="D1048559" s="4"/>
    </row>
    <row r="1048560" s="2" customFormat="1" ht="13.5" spans="1:4">
      <c r="A1048560" s="3"/>
      <c r="D1048560" s="4"/>
    </row>
    <row r="1048561" s="2" customFormat="1" ht="13.5" spans="1:4">
      <c r="A1048561" s="3"/>
      <c r="D1048561" s="4"/>
    </row>
    <row r="1048562" s="2" customFormat="1" ht="13.5" spans="1:4">
      <c r="A1048562" s="3"/>
      <c r="D1048562" s="4"/>
    </row>
    <row r="1048563" s="2" customFormat="1" ht="13.5" spans="1:4">
      <c r="A1048563" s="3"/>
      <c r="D1048563" s="4"/>
    </row>
    <row r="1048564" s="2" customFormat="1" ht="13.5" spans="1:4">
      <c r="A1048564" s="3"/>
      <c r="D1048564" s="4"/>
    </row>
    <row r="1048565" s="2" customFormat="1" ht="13.5" spans="1:4">
      <c r="A1048565" s="3"/>
      <c r="D1048565" s="4"/>
    </row>
    <row r="1048566" s="2" customFormat="1" ht="13.5" spans="1:4">
      <c r="A1048566" s="3"/>
      <c r="D1048566" s="4"/>
    </row>
    <row r="1048567" s="2" customFormat="1" ht="13.5" spans="1:4">
      <c r="A1048567" s="3"/>
      <c r="D1048567" s="4"/>
    </row>
    <row r="1048568" s="2" customFormat="1" ht="13.5" spans="1:4">
      <c r="A1048568" s="3"/>
      <c r="D1048568" s="4"/>
    </row>
    <row r="1048569" s="2" customFormat="1" ht="13.5" spans="1:4">
      <c r="A1048569" s="3"/>
      <c r="D1048569" s="4"/>
    </row>
    <row r="1048570" s="2" customFormat="1" ht="13.5" spans="1:4">
      <c r="A1048570" s="3"/>
      <c r="D1048570" s="4"/>
    </row>
    <row r="1048571" s="2" customFormat="1" ht="13.5" spans="1:4">
      <c r="A1048571" s="3"/>
      <c r="D1048571" s="4"/>
    </row>
    <row r="1048572" s="2" customFormat="1" ht="13.5" spans="1:4">
      <c r="A1048572" s="3"/>
      <c r="D1048572" s="4"/>
    </row>
    <row r="1048573" s="2" customFormat="1" ht="13.5" spans="1:4">
      <c r="A1048573" s="3"/>
      <c r="D1048573" s="4"/>
    </row>
    <row r="1048574" s="2" customFormat="1" ht="13.5" spans="1:4">
      <c r="A1048574" s="3"/>
      <c r="D1048574" s="4"/>
    </row>
    <row r="1048575" s="2" customFormat="1" ht="13.5" spans="1:4">
      <c r="A1048575" s="3"/>
      <c r="D1048575" s="4"/>
    </row>
  </sheetData>
  <autoFilter xmlns:etc="http://www.wps.cn/officeDocument/2017/etCustomData" ref="A3:J42" etc:filterBottomFollowUsedRange="0">
    <extLst/>
  </autoFilter>
  <mergeCells count="22">
    <mergeCell ref="A2:J2"/>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32:I32"/>
    <mergeCell ref="G35:I35"/>
    <mergeCell ref="G36:I36"/>
    <mergeCell ref="G40:I40"/>
    <mergeCell ref="G41:I41"/>
    <mergeCell ref="G42:I42"/>
  </mergeCells>
  <pageMargins left="0.432638888888889" right="0.432638888888889" top="1" bottom="1" header="0.5" footer="0.5"/>
  <pageSetup paperSize="9" scale="60"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1"/>
  <sheetViews>
    <sheetView zoomScale="85" zoomScaleNormal="85" workbookViewId="0">
      <pane ySplit="3" topLeftCell="A67" activePane="bottomLeft" state="frozen"/>
      <selection/>
      <selection pane="bottomLeft" activeCell="C17" sqref="C17"/>
    </sheetView>
  </sheetViews>
  <sheetFormatPr defaultColWidth="8.725" defaultRowHeight="13.5"/>
  <cols>
    <col min="1" max="1" width="8.725" style="97"/>
    <col min="2" max="2" width="13.5166666666667" style="97" customWidth="1"/>
    <col min="3" max="3" width="24.5916666666667" style="98" customWidth="1"/>
    <col min="4" max="4" width="30.1416666666667" style="98" customWidth="1"/>
    <col min="5" max="5" width="11.725" style="98" customWidth="1"/>
    <col min="6" max="6" width="10.725" style="98" customWidth="1"/>
    <col min="7" max="7" width="17.2166666666667" style="98" customWidth="1"/>
    <col min="8" max="8" width="15.825" style="98" customWidth="1"/>
    <col min="9" max="9" width="16.3583333333333" style="98" customWidth="1"/>
    <col min="10" max="10" width="23.8" style="98" customWidth="1"/>
    <col min="11" max="11" width="14.6" style="98" customWidth="1"/>
    <col min="12" max="12" width="8.2" style="98" customWidth="1"/>
    <col min="13" max="13" width="10.6" style="98" customWidth="1"/>
    <col min="14" max="16384" width="8.725" style="98"/>
  </cols>
  <sheetData>
    <row r="1" s="95" customFormat="1" ht="20.25" spans="1:12">
      <c r="A1" s="99" t="s">
        <v>1696</v>
      </c>
      <c r="B1" s="100"/>
      <c r="C1" s="99"/>
      <c r="D1" s="99"/>
      <c r="E1" s="99"/>
      <c r="F1" s="99"/>
      <c r="G1" s="99"/>
      <c r="H1" s="99"/>
      <c r="I1" s="99"/>
      <c r="J1" s="99"/>
      <c r="L1" s="101"/>
    </row>
    <row r="2" s="95" customFormat="1" ht="27" spans="1:12">
      <c r="A2" s="102" t="s">
        <v>1697</v>
      </c>
      <c r="B2" s="102"/>
      <c r="C2" s="103"/>
      <c r="D2" s="103"/>
      <c r="E2" s="102"/>
      <c r="F2" s="102"/>
      <c r="G2" s="102"/>
      <c r="H2" s="103"/>
      <c r="I2" s="103"/>
      <c r="J2" s="103"/>
      <c r="L2" s="104"/>
    </row>
    <row r="3" s="96" customFormat="1" ht="37.5" spans="1:12">
      <c r="A3" s="105" t="s">
        <v>2</v>
      </c>
      <c r="B3" s="105" t="s">
        <v>3</v>
      </c>
      <c r="C3" s="105" t="s">
        <v>4</v>
      </c>
      <c r="D3" s="105" t="s">
        <v>996</v>
      </c>
      <c r="E3" s="105" t="s">
        <v>997</v>
      </c>
      <c r="F3" s="105" t="s">
        <v>1698</v>
      </c>
      <c r="G3" s="106" t="s">
        <v>998</v>
      </c>
      <c r="H3" s="106" t="s">
        <v>999</v>
      </c>
      <c r="I3" s="106" t="s">
        <v>1000</v>
      </c>
      <c r="J3" s="105" t="s">
        <v>1001</v>
      </c>
      <c r="L3" s="107"/>
    </row>
    <row r="4" ht="23" customHeight="1" spans="1:12">
      <c r="A4" s="108">
        <v>1</v>
      </c>
      <c r="B4" s="41">
        <v>220100001</v>
      </c>
      <c r="C4" s="42" t="s">
        <v>875</v>
      </c>
      <c r="D4" s="42"/>
      <c r="E4" s="42"/>
      <c r="F4" s="109" t="s">
        <v>1003</v>
      </c>
      <c r="G4" s="110">
        <v>4</v>
      </c>
      <c r="H4" s="110">
        <v>4</v>
      </c>
      <c r="I4" s="110">
        <v>4</v>
      </c>
      <c r="J4" s="42"/>
      <c r="L4" s="111"/>
    </row>
    <row r="5" ht="23" customHeight="1" spans="1:12">
      <c r="A5" s="108">
        <v>2</v>
      </c>
      <c r="B5" s="41">
        <v>220100003</v>
      </c>
      <c r="C5" s="42" t="s">
        <v>1699</v>
      </c>
      <c r="D5" s="42"/>
      <c r="E5" s="42"/>
      <c r="F5" s="109" t="s">
        <v>194</v>
      </c>
      <c r="G5" s="110">
        <v>8</v>
      </c>
      <c r="H5" s="110">
        <v>8</v>
      </c>
      <c r="I5" s="110">
        <v>8</v>
      </c>
      <c r="J5" s="42"/>
      <c r="L5" s="111"/>
    </row>
    <row r="6" ht="23" customHeight="1" spans="1:12">
      <c r="A6" s="108">
        <v>3</v>
      </c>
      <c r="B6" s="112">
        <v>220201001</v>
      </c>
      <c r="C6" s="113" t="s">
        <v>1700</v>
      </c>
      <c r="D6" s="113"/>
      <c r="E6" s="113"/>
      <c r="F6" s="109" t="s">
        <v>1701</v>
      </c>
      <c r="G6" s="110">
        <v>4.8</v>
      </c>
      <c r="H6" s="110">
        <v>4.8</v>
      </c>
      <c r="I6" s="110">
        <v>4.8</v>
      </c>
      <c r="J6" s="42"/>
      <c r="L6" s="111"/>
    </row>
    <row r="7" ht="119" customHeight="1" spans="1:12">
      <c r="A7" s="108">
        <v>4</v>
      </c>
      <c r="B7" s="41">
        <v>220201002</v>
      </c>
      <c r="C7" s="42" t="s">
        <v>1702</v>
      </c>
      <c r="D7" s="114" t="s">
        <v>1703</v>
      </c>
      <c r="E7" s="114"/>
      <c r="F7" s="109" t="s">
        <v>1003</v>
      </c>
      <c r="G7" s="110">
        <v>24</v>
      </c>
      <c r="H7" s="110">
        <v>24</v>
      </c>
      <c r="I7" s="110">
        <v>24</v>
      </c>
      <c r="J7" s="42"/>
      <c r="L7" s="111"/>
    </row>
    <row r="8" ht="43" customHeight="1" spans="1:12">
      <c r="A8" s="108">
        <v>5</v>
      </c>
      <c r="B8" s="41">
        <v>220201003</v>
      </c>
      <c r="C8" s="42" t="s">
        <v>1704</v>
      </c>
      <c r="D8" s="114" t="s">
        <v>1705</v>
      </c>
      <c r="E8" s="114"/>
      <c r="F8" s="109" t="s">
        <v>16</v>
      </c>
      <c r="G8" s="110">
        <v>24</v>
      </c>
      <c r="H8" s="110">
        <v>24</v>
      </c>
      <c r="I8" s="110">
        <v>24</v>
      </c>
      <c r="J8" s="42"/>
      <c r="L8" s="111"/>
    </row>
    <row r="9" ht="34" customHeight="1" spans="1:12">
      <c r="A9" s="108">
        <v>6</v>
      </c>
      <c r="B9" s="112">
        <v>220201004</v>
      </c>
      <c r="C9" s="113" t="s">
        <v>1706</v>
      </c>
      <c r="D9" s="114" t="s">
        <v>1707</v>
      </c>
      <c r="E9" s="114" t="s">
        <v>1040</v>
      </c>
      <c r="F9" s="109" t="s">
        <v>16</v>
      </c>
      <c r="G9" s="110">
        <v>24</v>
      </c>
      <c r="H9" s="110">
        <v>24</v>
      </c>
      <c r="I9" s="110">
        <v>24</v>
      </c>
      <c r="J9" s="42"/>
      <c r="L9" s="111"/>
    </row>
    <row r="10" ht="34" customHeight="1" spans="1:12">
      <c r="A10" s="108">
        <v>7</v>
      </c>
      <c r="B10" s="41">
        <v>220201005</v>
      </c>
      <c r="C10" s="42" t="s">
        <v>1708</v>
      </c>
      <c r="D10" s="114" t="s">
        <v>1709</v>
      </c>
      <c r="E10" s="114" t="s">
        <v>1040</v>
      </c>
      <c r="F10" s="109" t="s">
        <v>16</v>
      </c>
      <c r="G10" s="110">
        <v>24</v>
      </c>
      <c r="H10" s="110">
        <v>24</v>
      </c>
      <c r="I10" s="110">
        <v>24</v>
      </c>
      <c r="J10" s="42"/>
      <c r="L10" s="111"/>
    </row>
    <row r="11" ht="35" customHeight="1" spans="1:12">
      <c r="A11" s="108">
        <v>8</v>
      </c>
      <c r="B11" s="112">
        <v>220201006</v>
      </c>
      <c r="C11" s="113" t="s">
        <v>1710</v>
      </c>
      <c r="D11" s="114" t="s">
        <v>1711</v>
      </c>
      <c r="E11" s="114" t="s">
        <v>1712</v>
      </c>
      <c r="F11" s="109" t="s">
        <v>16</v>
      </c>
      <c r="G11" s="115" t="s">
        <v>1713</v>
      </c>
      <c r="H11" s="115" t="s">
        <v>1713</v>
      </c>
      <c r="I11" s="115" t="s">
        <v>1713</v>
      </c>
      <c r="J11" s="42"/>
      <c r="L11" s="111"/>
    </row>
    <row r="12" ht="140" customHeight="1" spans="1:12">
      <c r="A12" s="108">
        <v>9</v>
      </c>
      <c r="B12" s="41">
        <v>220201007</v>
      </c>
      <c r="C12" s="42" t="s">
        <v>1714</v>
      </c>
      <c r="D12" s="42"/>
      <c r="E12" s="42"/>
      <c r="F12" s="109" t="s">
        <v>1003</v>
      </c>
      <c r="G12" s="110">
        <v>20</v>
      </c>
      <c r="H12" s="110">
        <v>20</v>
      </c>
      <c r="I12" s="110">
        <v>20</v>
      </c>
      <c r="J12" s="114" t="s">
        <v>1715</v>
      </c>
      <c r="L12" s="111"/>
    </row>
    <row r="13" ht="37" customHeight="1" spans="1:12">
      <c r="A13" s="108">
        <v>10</v>
      </c>
      <c r="B13" s="41">
        <v>220201008</v>
      </c>
      <c r="C13" s="116" t="s">
        <v>1716</v>
      </c>
      <c r="D13" s="117"/>
      <c r="E13" s="117"/>
      <c r="F13" s="118"/>
      <c r="G13" s="118"/>
      <c r="H13" s="118"/>
      <c r="I13" s="118"/>
      <c r="J13" s="117" t="s">
        <v>1717</v>
      </c>
      <c r="L13" s="111"/>
    </row>
    <row r="14" ht="37" customHeight="1" spans="1:12">
      <c r="A14" s="108">
        <v>11</v>
      </c>
      <c r="B14" s="41" t="s">
        <v>1718</v>
      </c>
      <c r="C14" s="116" t="s">
        <v>1716</v>
      </c>
      <c r="D14" s="42"/>
      <c r="E14" s="42"/>
      <c r="F14" s="118" t="s">
        <v>16</v>
      </c>
      <c r="G14" s="118">
        <v>40</v>
      </c>
      <c r="H14" s="118">
        <v>40</v>
      </c>
      <c r="I14" s="118">
        <v>40</v>
      </c>
      <c r="J14" s="117" t="s">
        <v>1717</v>
      </c>
      <c r="L14" s="111"/>
    </row>
    <row r="15" ht="37" customHeight="1" spans="1:12">
      <c r="A15" s="108">
        <v>12</v>
      </c>
      <c r="B15" s="41" t="s">
        <v>1719</v>
      </c>
      <c r="C15" s="42" t="s">
        <v>1720</v>
      </c>
      <c r="D15" s="42"/>
      <c r="E15" s="42"/>
      <c r="F15" s="118" t="s">
        <v>1721</v>
      </c>
      <c r="G15" s="115">
        <v>40</v>
      </c>
      <c r="H15" s="115">
        <v>40</v>
      </c>
      <c r="I15" s="115">
        <v>40</v>
      </c>
      <c r="J15" s="117" t="s">
        <v>1717</v>
      </c>
      <c r="L15" s="111"/>
    </row>
    <row r="16" ht="37" customHeight="1" spans="1:12">
      <c r="A16" s="108">
        <v>13</v>
      </c>
      <c r="B16" s="41" t="s">
        <v>1722</v>
      </c>
      <c r="C16" s="41" t="s">
        <v>1723</v>
      </c>
      <c r="D16" s="117"/>
      <c r="E16" s="117"/>
      <c r="F16" s="118" t="s">
        <v>16</v>
      </c>
      <c r="G16" s="115">
        <v>40</v>
      </c>
      <c r="H16" s="115">
        <v>40</v>
      </c>
      <c r="I16" s="115">
        <v>40</v>
      </c>
      <c r="J16" s="117" t="s">
        <v>1717</v>
      </c>
      <c r="L16" s="111"/>
    </row>
    <row r="17" ht="37" customHeight="1" spans="1:12">
      <c r="A17" s="108">
        <v>14</v>
      </c>
      <c r="B17" s="41" t="s">
        <v>1724</v>
      </c>
      <c r="C17" s="41" t="s">
        <v>1725</v>
      </c>
      <c r="D17" s="117"/>
      <c r="E17" s="117"/>
      <c r="F17" s="118" t="s">
        <v>1721</v>
      </c>
      <c r="G17" s="115">
        <v>40</v>
      </c>
      <c r="H17" s="115">
        <v>40</v>
      </c>
      <c r="I17" s="115">
        <v>40</v>
      </c>
      <c r="J17" s="117" t="s">
        <v>1717</v>
      </c>
      <c r="L17" s="111"/>
    </row>
    <row r="18" ht="27" customHeight="1" spans="1:12">
      <c r="A18" s="108">
        <v>15</v>
      </c>
      <c r="B18" s="41">
        <v>220202001</v>
      </c>
      <c r="C18" s="42" t="s">
        <v>1726</v>
      </c>
      <c r="D18" s="114" t="s">
        <v>1727</v>
      </c>
      <c r="E18" s="114"/>
      <c r="F18" s="109" t="s">
        <v>16</v>
      </c>
      <c r="G18" s="110">
        <v>48</v>
      </c>
      <c r="H18" s="110">
        <v>48</v>
      </c>
      <c r="I18" s="110">
        <v>48</v>
      </c>
      <c r="J18" s="42"/>
      <c r="L18" s="111"/>
    </row>
    <row r="19" ht="27" customHeight="1" spans="1:12">
      <c r="A19" s="108">
        <v>16</v>
      </c>
      <c r="B19" s="41">
        <v>220202002</v>
      </c>
      <c r="C19" s="42" t="s">
        <v>1728</v>
      </c>
      <c r="D19" s="114" t="s">
        <v>1729</v>
      </c>
      <c r="E19" s="114"/>
      <c r="F19" s="109" t="s">
        <v>16</v>
      </c>
      <c r="G19" s="110">
        <v>48</v>
      </c>
      <c r="H19" s="110">
        <v>48</v>
      </c>
      <c r="I19" s="110">
        <v>48</v>
      </c>
      <c r="J19" s="42"/>
      <c r="L19" s="111"/>
    </row>
    <row r="20" ht="35" customHeight="1" spans="1:12">
      <c r="A20" s="108">
        <v>17</v>
      </c>
      <c r="B20" s="41">
        <v>220203001</v>
      </c>
      <c r="C20" s="42" t="s">
        <v>1730</v>
      </c>
      <c r="D20" s="114" t="s">
        <v>1731</v>
      </c>
      <c r="E20" s="114" t="s">
        <v>1040</v>
      </c>
      <c r="F20" s="109" t="s">
        <v>16</v>
      </c>
      <c r="G20" s="110">
        <v>32</v>
      </c>
      <c r="H20" s="110">
        <v>32</v>
      </c>
      <c r="I20" s="110">
        <v>32</v>
      </c>
      <c r="J20" s="42"/>
      <c r="L20" s="111"/>
    </row>
    <row r="21" ht="35" customHeight="1" spans="1:12">
      <c r="A21" s="108">
        <v>18</v>
      </c>
      <c r="B21" s="41">
        <v>220203002</v>
      </c>
      <c r="C21" s="42" t="s">
        <v>1732</v>
      </c>
      <c r="D21" s="114" t="s">
        <v>1731</v>
      </c>
      <c r="E21" s="114" t="s">
        <v>1040</v>
      </c>
      <c r="F21" s="109" t="s">
        <v>16</v>
      </c>
      <c r="G21" s="110">
        <v>32</v>
      </c>
      <c r="H21" s="110">
        <v>32</v>
      </c>
      <c r="I21" s="110">
        <v>32</v>
      </c>
      <c r="J21" s="42"/>
      <c r="L21" s="111"/>
    </row>
    <row r="22" ht="35" customHeight="1" spans="1:12">
      <c r="A22" s="108">
        <v>19</v>
      </c>
      <c r="B22" s="41">
        <v>220203003</v>
      </c>
      <c r="C22" s="42" t="s">
        <v>1733</v>
      </c>
      <c r="D22" s="114" t="s">
        <v>1731</v>
      </c>
      <c r="E22" s="114"/>
      <c r="F22" s="109" t="s">
        <v>16</v>
      </c>
      <c r="G22" s="110">
        <v>32</v>
      </c>
      <c r="H22" s="110">
        <v>32</v>
      </c>
      <c r="I22" s="110">
        <v>32</v>
      </c>
      <c r="J22" s="42"/>
      <c r="L22" s="111"/>
    </row>
    <row r="23" ht="35" customHeight="1" spans="1:12">
      <c r="A23" s="108">
        <v>20</v>
      </c>
      <c r="B23" s="41">
        <v>220203004</v>
      </c>
      <c r="C23" s="42" t="s">
        <v>1734</v>
      </c>
      <c r="D23" s="114" t="s">
        <v>1735</v>
      </c>
      <c r="E23" s="114"/>
      <c r="F23" s="109" t="s">
        <v>16</v>
      </c>
      <c r="G23" s="110">
        <v>32</v>
      </c>
      <c r="H23" s="110">
        <v>32</v>
      </c>
      <c r="I23" s="110">
        <v>32</v>
      </c>
      <c r="J23" s="42"/>
      <c r="L23" s="111"/>
    </row>
    <row r="24" ht="35" customHeight="1" spans="1:12">
      <c r="A24" s="108">
        <v>21</v>
      </c>
      <c r="B24" s="41">
        <v>220203005</v>
      </c>
      <c r="C24" s="42" t="s">
        <v>1736</v>
      </c>
      <c r="D24" s="42"/>
      <c r="E24" s="42"/>
      <c r="F24" s="109" t="s">
        <v>16</v>
      </c>
      <c r="G24" s="110">
        <v>16</v>
      </c>
      <c r="H24" s="110">
        <v>16</v>
      </c>
      <c r="I24" s="110">
        <v>16</v>
      </c>
      <c r="J24" s="42"/>
      <c r="L24" s="111"/>
    </row>
    <row r="25" ht="162" customHeight="1" spans="1:12">
      <c r="A25" s="108">
        <v>22</v>
      </c>
      <c r="B25" s="112">
        <v>220301001</v>
      </c>
      <c r="C25" s="113" t="s">
        <v>1737</v>
      </c>
      <c r="D25" s="117" t="s">
        <v>1738</v>
      </c>
      <c r="E25" s="117"/>
      <c r="F25" s="118" t="s">
        <v>1003</v>
      </c>
      <c r="G25" s="118">
        <v>104</v>
      </c>
      <c r="H25" s="118">
        <v>104</v>
      </c>
      <c r="I25" s="118">
        <v>104</v>
      </c>
      <c r="J25" s="117" t="s">
        <v>1739</v>
      </c>
      <c r="L25" s="111"/>
    </row>
    <row r="26" ht="168" customHeight="1" spans="1:12">
      <c r="A26" s="108">
        <v>23</v>
      </c>
      <c r="B26" s="41">
        <v>220301002</v>
      </c>
      <c r="C26" s="42" t="s">
        <v>1740</v>
      </c>
      <c r="D26" s="117" t="s">
        <v>1741</v>
      </c>
      <c r="E26" s="117"/>
      <c r="F26" s="118" t="s">
        <v>1003</v>
      </c>
      <c r="G26" s="118">
        <v>96</v>
      </c>
      <c r="H26" s="118">
        <v>96</v>
      </c>
      <c r="I26" s="118">
        <v>96</v>
      </c>
      <c r="J26" s="117"/>
      <c r="L26" s="111"/>
    </row>
    <row r="27" ht="38" customHeight="1" spans="1:12">
      <c r="A27" s="108">
        <v>24</v>
      </c>
      <c r="B27" s="41">
        <v>220302001</v>
      </c>
      <c r="C27" s="42" t="s">
        <v>1742</v>
      </c>
      <c r="D27" s="114" t="s">
        <v>1743</v>
      </c>
      <c r="E27" s="114"/>
      <c r="F27" s="109" t="s">
        <v>16</v>
      </c>
      <c r="G27" s="110">
        <v>96</v>
      </c>
      <c r="H27" s="110">
        <v>96</v>
      </c>
      <c r="I27" s="110">
        <v>96</v>
      </c>
      <c r="J27" s="42"/>
      <c r="L27" s="111"/>
    </row>
    <row r="28" ht="38" customHeight="1" spans="1:12">
      <c r="A28" s="108">
        <v>25</v>
      </c>
      <c r="B28" s="41">
        <v>220302002</v>
      </c>
      <c r="C28" s="42" t="s">
        <v>1744</v>
      </c>
      <c r="D28" s="42"/>
      <c r="E28" s="42"/>
      <c r="F28" s="109" t="s">
        <v>16</v>
      </c>
      <c r="G28" s="110">
        <v>96</v>
      </c>
      <c r="H28" s="110">
        <v>96</v>
      </c>
      <c r="I28" s="110">
        <v>96</v>
      </c>
      <c r="J28" s="42"/>
      <c r="L28" s="111"/>
    </row>
    <row r="29" ht="38" customHeight="1" spans="1:12">
      <c r="A29" s="108">
        <v>26</v>
      </c>
      <c r="B29" s="41">
        <v>220302003</v>
      </c>
      <c r="C29" s="42" t="s">
        <v>1745</v>
      </c>
      <c r="D29" s="42" t="s">
        <v>1746</v>
      </c>
      <c r="E29" s="42"/>
      <c r="F29" s="118" t="s">
        <v>16</v>
      </c>
      <c r="G29" s="118">
        <v>96</v>
      </c>
      <c r="H29" s="118">
        <v>96</v>
      </c>
      <c r="I29" s="118">
        <v>96</v>
      </c>
      <c r="J29" s="42"/>
      <c r="L29" s="111"/>
    </row>
    <row r="30" ht="38" customHeight="1" spans="1:12">
      <c r="A30" s="108">
        <v>27</v>
      </c>
      <c r="B30" s="41">
        <v>220302004</v>
      </c>
      <c r="C30" s="42" t="s">
        <v>1747</v>
      </c>
      <c r="D30" s="42"/>
      <c r="E30" s="42"/>
      <c r="F30" s="109" t="s">
        <v>16</v>
      </c>
      <c r="G30" s="110">
        <v>80</v>
      </c>
      <c r="H30" s="110">
        <v>80</v>
      </c>
      <c r="I30" s="110">
        <v>80</v>
      </c>
      <c r="J30" s="42"/>
      <c r="L30" s="111"/>
    </row>
    <row r="31" ht="38" customHeight="1" spans="1:12">
      <c r="A31" s="108">
        <v>28</v>
      </c>
      <c r="B31" s="41">
        <v>220302005</v>
      </c>
      <c r="C31" s="42" t="s">
        <v>1748</v>
      </c>
      <c r="D31" s="42"/>
      <c r="E31" s="42"/>
      <c r="F31" s="109" t="s">
        <v>16</v>
      </c>
      <c r="G31" s="110">
        <v>88</v>
      </c>
      <c r="H31" s="110">
        <v>88</v>
      </c>
      <c r="I31" s="110">
        <v>88</v>
      </c>
      <c r="J31" s="42"/>
      <c r="L31" s="111"/>
    </row>
    <row r="32" ht="67" customHeight="1" spans="1:12">
      <c r="A32" s="108">
        <v>29</v>
      </c>
      <c r="B32" s="41">
        <v>220302006</v>
      </c>
      <c r="C32" s="42" t="s">
        <v>1749</v>
      </c>
      <c r="D32" s="117" t="s">
        <v>1750</v>
      </c>
      <c r="E32" s="118"/>
      <c r="F32" s="118" t="s">
        <v>16</v>
      </c>
      <c r="G32" s="118">
        <v>96</v>
      </c>
      <c r="H32" s="118">
        <v>96</v>
      </c>
      <c r="I32" s="118">
        <v>96</v>
      </c>
      <c r="J32" s="42"/>
      <c r="L32" s="111"/>
    </row>
    <row r="33" ht="41" customHeight="1" spans="1:12">
      <c r="A33" s="108">
        <v>30</v>
      </c>
      <c r="B33" s="41">
        <v>220302007</v>
      </c>
      <c r="C33" s="42" t="s">
        <v>1751</v>
      </c>
      <c r="D33" s="42"/>
      <c r="E33" s="42"/>
      <c r="F33" s="109" t="s">
        <v>16</v>
      </c>
      <c r="G33" s="110">
        <v>96</v>
      </c>
      <c r="H33" s="110">
        <v>96</v>
      </c>
      <c r="I33" s="110">
        <v>96</v>
      </c>
      <c r="J33" s="42"/>
      <c r="L33" s="111"/>
    </row>
    <row r="34" ht="39" customHeight="1" spans="1:12">
      <c r="A34" s="108">
        <v>31</v>
      </c>
      <c r="B34" s="41">
        <v>220302008</v>
      </c>
      <c r="C34" s="42" t="s">
        <v>1752</v>
      </c>
      <c r="D34" s="42"/>
      <c r="E34" s="42"/>
      <c r="F34" s="109" t="s">
        <v>16</v>
      </c>
      <c r="G34" s="110">
        <v>48</v>
      </c>
      <c r="H34" s="110">
        <v>48</v>
      </c>
      <c r="I34" s="110">
        <v>48</v>
      </c>
      <c r="J34" s="42"/>
      <c r="L34" s="111"/>
    </row>
    <row r="35" ht="30" customHeight="1" spans="1:12">
      <c r="A35" s="108">
        <v>32</v>
      </c>
      <c r="B35" s="41">
        <v>220302009</v>
      </c>
      <c r="C35" s="42" t="s">
        <v>1753</v>
      </c>
      <c r="D35" s="114" t="s">
        <v>1754</v>
      </c>
      <c r="E35" s="114" t="s">
        <v>1755</v>
      </c>
      <c r="F35" s="109" t="s">
        <v>16</v>
      </c>
      <c r="G35" s="110">
        <v>104</v>
      </c>
      <c r="H35" s="110">
        <v>104</v>
      </c>
      <c r="I35" s="110">
        <v>104</v>
      </c>
      <c r="J35" s="42"/>
      <c r="L35" s="111"/>
    </row>
    <row r="36" ht="29" customHeight="1" spans="1:12">
      <c r="A36" s="108">
        <v>33</v>
      </c>
      <c r="B36" s="41">
        <v>220302010</v>
      </c>
      <c r="C36" s="42" t="s">
        <v>1756</v>
      </c>
      <c r="D36" s="114" t="s">
        <v>1757</v>
      </c>
      <c r="E36" s="114" t="s">
        <v>1758</v>
      </c>
      <c r="F36" s="109" t="s">
        <v>16</v>
      </c>
      <c r="G36" s="110" t="s">
        <v>1759</v>
      </c>
      <c r="H36" s="110" t="s">
        <v>1759</v>
      </c>
      <c r="I36" s="110" t="s">
        <v>1759</v>
      </c>
      <c r="J36" s="42"/>
      <c r="L36" s="111"/>
    </row>
    <row r="37" ht="40" customHeight="1" spans="1:12">
      <c r="A37" s="108">
        <v>34</v>
      </c>
      <c r="B37" s="41">
        <v>220302011</v>
      </c>
      <c r="C37" s="42" t="s">
        <v>1760</v>
      </c>
      <c r="D37" s="114" t="s">
        <v>1761</v>
      </c>
      <c r="E37" s="114"/>
      <c r="F37" s="109" t="s">
        <v>16</v>
      </c>
      <c r="G37" s="110">
        <v>104</v>
      </c>
      <c r="H37" s="110">
        <v>104</v>
      </c>
      <c r="I37" s="110">
        <v>104</v>
      </c>
      <c r="J37" s="114" t="s">
        <v>1762</v>
      </c>
      <c r="L37" s="111"/>
    </row>
    <row r="38" ht="156" customHeight="1" spans="1:12">
      <c r="A38" s="108">
        <v>35</v>
      </c>
      <c r="B38" s="41">
        <v>220302013</v>
      </c>
      <c r="C38" s="42" t="s">
        <v>1763</v>
      </c>
      <c r="D38" s="117" t="s">
        <v>1764</v>
      </c>
      <c r="E38" s="117"/>
      <c r="F38" s="118" t="s">
        <v>16</v>
      </c>
      <c r="G38" s="118" t="s">
        <v>1765</v>
      </c>
      <c r="H38" s="118" t="s">
        <v>1765</v>
      </c>
      <c r="I38" s="118" t="s">
        <v>1765</v>
      </c>
      <c r="J38" s="42"/>
      <c r="L38" s="111"/>
    </row>
    <row r="39" ht="82" customHeight="1" spans="1:12">
      <c r="A39" s="108">
        <v>36</v>
      </c>
      <c r="B39" s="41">
        <v>220302014</v>
      </c>
      <c r="C39" s="42" t="s">
        <v>1766</v>
      </c>
      <c r="D39" s="117" t="s">
        <v>1767</v>
      </c>
      <c r="E39" s="117"/>
      <c r="F39" s="118" t="s">
        <v>16</v>
      </c>
      <c r="G39" s="118" t="s">
        <v>774</v>
      </c>
      <c r="H39" s="118" t="s">
        <v>774</v>
      </c>
      <c r="I39" s="118" t="s">
        <v>774</v>
      </c>
      <c r="J39" s="42"/>
      <c r="L39" s="111"/>
    </row>
    <row r="40" ht="35" customHeight="1" spans="1:12">
      <c r="A40" s="108">
        <v>37</v>
      </c>
      <c r="B40" s="41">
        <v>220400001</v>
      </c>
      <c r="C40" s="42" t="s">
        <v>1768</v>
      </c>
      <c r="D40" s="117" t="s">
        <v>1769</v>
      </c>
      <c r="E40" s="118"/>
      <c r="F40" s="118" t="s">
        <v>16</v>
      </c>
      <c r="G40" s="118">
        <v>80</v>
      </c>
      <c r="H40" s="118">
        <v>80</v>
      </c>
      <c r="I40" s="118">
        <v>80</v>
      </c>
      <c r="J40" s="117" t="s">
        <v>1770</v>
      </c>
      <c r="L40" s="111"/>
    </row>
    <row r="41" ht="25" customHeight="1" spans="1:12">
      <c r="A41" s="108">
        <v>38</v>
      </c>
      <c r="B41" s="41">
        <v>220400002</v>
      </c>
      <c r="C41" s="42" t="s">
        <v>1771</v>
      </c>
      <c r="D41" s="42"/>
      <c r="E41" s="42"/>
      <c r="F41" s="109" t="s">
        <v>1591</v>
      </c>
      <c r="G41" s="110">
        <v>40</v>
      </c>
      <c r="H41" s="110">
        <v>40</v>
      </c>
      <c r="I41" s="110">
        <v>40</v>
      </c>
      <c r="J41" s="42"/>
      <c r="L41" s="111"/>
    </row>
    <row r="42" ht="25" customHeight="1" spans="1:12">
      <c r="A42" s="108">
        <v>39</v>
      </c>
      <c r="B42" s="41">
        <v>220400003</v>
      </c>
      <c r="C42" s="42" t="s">
        <v>1772</v>
      </c>
      <c r="D42" s="42"/>
      <c r="E42" s="42"/>
      <c r="F42" s="109" t="s">
        <v>16</v>
      </c>
      <c r="G42" s="110" t="s">
        <v>1773</v>
      </c>
      <c r="H42" s="110" t="s">
        <v>1773</v>
      </c>
      <c r="I42" s="110" t="s">
        <v>1773</v>
      </c>
      <c r="J42" s="42"/>
      <c r="L42" s="111"/>
    </row>
    <row r="43" ht="24" customHeight="1" spans="1:12">
      <c r="A43" s="108">
        <v>40</v>
      </c>
      <c r="B43" s="41">
        <v>220500001</v>
      </c>
      <c r="C43" s="42" t="s">
        <v>1774</v>
      </c>
      <c r="D43" s="42"/>
      <c r="E43" s="42"/>
      <c r="F43" s="109" t="s">
        <v>1701</v>
      </c>
      <c r="G43" s="110">
        <v>80</v>
      </c>
      <c r="H43" s="110">
        <v>80</v>
      </c>
      <c r="I43" s="110">
        <v>80</v>
      </c>
      <c r="J43" s="42"/>
      <c r="L43" s="111"/>
    </row>
    <row r="44" ht="27" customHeight="1" spans="1:12">
      <c r="A44" s="108">
        <v>41</v>
      </c>
      <c r="B44" s="41">
        <v>220500002</v>
      </c>
      <c r="C44" s="42" t="s">
        <v>1775</v>
      </c>
      <c r="D44" s="42"/>
      <c r="E44" s="42"/>
      <c r="F44" s="109" t="s">
        <v>1003</v>
      </c>
      <c r="G44" s="110">
        <v>80</v>
      </c>
      <c r="H44" s="110">
        <v>80</v>
      </c>
      <c r="I44" s="110">
        <v>80</v>
      </c>
      <c r="J44" s="42"/>
      <c r="L44" s="111"/>
    </row>
    <row r="45" ht="36" customHeight="1" spans="1:12">
      <c r="A45" s="108">
        <v>42</v>
      </c>
      <c r="B45" s="41">
        <v>220600001</v>
      </c>
      <c r="C45" s="42" t="s">
        <v>1776</v>
      </c>
      <c r="D45" s="114" t="s">
        <v>1777</v>
      </c>
      <c r="E45" s="114"/>
      <c r="F45" s="109" t="s">
        <v>16</v>
      </c>
      <c r="G45" s="110">
        <v>16</v>
      </c>
      <c r="H45" s="110">
        <v>16</v>
      </c>
      <c r="I45" s="110">
        <v>16</v>
      </c>
      <c r="J45" s="42"/>
      <c r="L45" s="111"/>
    </row>
    <row r="46" ht="46" customHeight="1" spans="1:12">
      <c r="A46" s="108">
        <v>43</v>
      </c>
      <c r="B46" s="41">
        <v>220600002</v>
      </c>
      <c r="C46" s="42" t="s">
        <v>1778</v>
      </c>
      <c r="D46" s="114" t="s">
        <v>1779</v>
      </c>
      <c r="E46" s="114"/>
      <c r="F46" s="109" t="s">
        <v>16</v>
      </c>
      <c r="G46" s="110">
        <v>24</v>
      </c>
      <c r="H46" s="110">
        <v>24</v>
      </c>
      <c r="I46" s="110">
        <v>24</v>
      </c>
      <c r="J46" s="42"/>
      <c r="L46" s="111"/>
    </row>
    <row r="47" ht="46" customHeight="1" spans="1:12">
      <c r="A47" s="108">
        <v>44</v>
      </c>
      <c r="B47" s="41">
        <v>220600003</v>
      </c>
      <c r="C47" s="42" t="s">
        <v>1780</v>
      </c>
      <c r="D47" s="114" t="s">
        <v>1779</v>
      </c>
      <c r="E47" s="114"/>
      <c r="F47" s="109" t="s">
        <v>1721</v>
      </c>
      <c r="G47" s="110">
        <v>48</v>
      </c>
      <c r="H47" s="110">
        <v>48</v>
      </c>
      <c r="I47" s="110">
        <v>48</v>
      </c>
      <c r="J47" s="42"/>
      <c r="L47" s="111"/>
    </row>
    <row r="48" ht="39" customHeight="1" spans="1:12">
      <c r="A48" s="108">
        <v>45</v>
      </c>
      <c r="B48" s="41">
        <v>220600004</v>
      </c>
      <c r="C48" s="42" t="s">
        <v>1781</v>
      </c>
      <c r="D48" s="114" t="s">
        <v>1782</v>
      </c>
      <c r="E48" s="114"/>
      <c r="F48" s="109" t="s">
        <v>16</v>
      </c>
      <c r="G48" s="110">
        <v>120</v>
      </c>
      <c r="H48" s="110">
        <v>120</v>
      </c>
      <c r="I48" s="110">
        <v>120</v>
      </c>
      <c r="J48" s="114" t="s">
        <v>1783</v>
      </c>
      <c r="L48" s="111"/>
    </row>
    <row r="49" ht="37" customHeight="1" spans="1:12">
      <c r="A49" s="108">
        <v>46</v>
      </c>
      <c r="B49" s="41">
        <v>220600005</v>
      </c>
      <c r="C49" s="42" t="s">
        <v>1784</v>
      </c>
      <c r="D49" s="114" t="s">
        <v>1785</v>
      </c>
      <c r="E49" s="114"/>
      <c r="F49" s="109" t="s">
        <v>16</v>
      </c>
      <c r="G49" s="110">
        <v>224</v>
      </c>
      <c r="H49" s="110">
        <v>224</v>
      </c>
      <c r="I49" s="110">
        <v>224</v>
      </c>
      <c r="J49" s="42"/>
      <c r="L49" s="111"/>
    </row>
    <row r="50" ht="30" customHeight="1" spans="1:12">
      <c r="A50" s="108">
        <v>47</v>
      </c>
      <c r="B50" s="41">
        <v>220600006</v>
      </c>
      <c r="C50" s="42" t="s">
        <v>1786</v>
      </c>
      <c r="D50" s="114" t="s">
        <v>1787</v>
      </c>
      <c r="E50" s="114"/>
      <c r="F50" s="109" t="s">
        <v>1721</v>
      </c>
      <c r="G50" s="110">
        <v>120</v>
      </c>
      <c r="H50" s="110">
        <v>120</v>
      </c>
      <c r="I50" s="110">
        <v>120</v>
      </c>
      <c r="J50" s="42"/>
      <c r="L50" s="111"/>
    </row>
    <row r="51" ht="36" customHeight="1" spans="1:12">
      <c r="A51" s="108">
        <v>48</v>
      </c>
      <c r="B51" s="41">
        <v>220600007</v>
      </c>
      <c r="C51" s="42" t="s">
        <v>1788</v>
      </c>
      <c r="D51" s="42"/>
      <c r="E51" s="42"/>
      <c r="F51" s="109" t="s">
        <v>1721</v>
      </c>
      <c r="G51" s="110">
        <v>120</v>
      </c>
      <c r="H51" s="110">
        <v>120</v>
      </c>
      <c r="I51" s="110">
        <v>120</v>
      </c>
      <c r="J51" s="42"/>
      <c r="L51" s="111"/>
    </row>
    <row r="52" ht="56" customHeight="1" spans="1:12">
      <c r="A52" s="108">
        <v>49</v>
      </c>
      <c r="B52" s="41">
        <v>220600008</v>
      </c>
      <c r="C52" s="42" t="s">
        <v>1789</v>
      </c>
      <c r="D52" s="114" t="s">
        <v>1790</v>
      </c>
      <c r="E52" s="114" t="s">
        <v>1040</v>
      </c>
      <c r="F52" s="109" t="s">
        <v>16</v>
      </c>
      <c r="G52" s="110">
        <v>64</v>
      </c>
      <c r="H52" s="110">
        <v>64</v>
      </c>
      <c r="I52" s="110">
        <v>64</v>
      </c>
      <c r="J52" s="42"/>
      <c r="L52" s="111"/>
    </row>
    <row r="53" ht="52" customHeight="1" spans="1:12">
      <c r="A53" s="108">
        <v>50</v>
      </c>
      <c r="B53" s="41">
        <v>220600009</v>
      </c>
      <c r="C53" s="42" t="s">
        <v>1791</v>
      </c>
      <c r="D53" s="114" t="s">
        <v>1792</v>
      </c>
      <c r="E53" s="114" t="s">
        <v>1755</v>
      </c>
      <c r="F53" s="109" t="s">
        <v>16</v>
      </c>
      <c r="G53" s="110">
        <v>240</v>
      </c>
      <c r="H53" s="110">
        <v>240</v>
      </c>
      <c r="I53" s="110">
        <v>240</v>
      </c>
      <c r="J53" s="42"/>
      <c r="L53" s="111"/>
    </row>
    <row r="54" ht="103" customHeight="1" spans="1:12">
      <c r="A54" s="108">
        <v>51</v>
      </c>
      <c r="B54" s="41">
        <v>220600010</v>
      </c>
      <c r="C54" s="42" t="s">
        <v>1793</v>
      </c>
      <c r="D54" s="114" t="s">
        <v>1794</v>
      </c>
      <c r="E54" s="114"/>
      <c r="F54" s="109" t="s">
        <v>16</v>
      </c>
      <c r="G54" s="110">
        <v>24</v>
      </c>
      <c r="H54" s="110">
        <v>24</v>
      </c>
      <c r="I54" s="110">
        <v>24</v>
      </c>
      <c r="J54" s="114" t="s">
        <v>1795</v>
      </c>
      <c r="L54" s="111"/>
    </row>
    <row r="55" ht="37" customHeight="1" spans="1:12">
      <c r="A55" s="108">
        <v>52</v>
      </c>
      <c r="B55" s="41">
        <v>220700001</v>
      </c>
      <c r="C55" s="42" t="s">
        <v>1796</v>
      </c>
      <c r="D55" s="42"/>
      <c r="E55" s="42"/>
      <c r="F55" s="109" t="s">
        <v>1797</v>
      </c>
      <c r="G55" s="110" t="s">
        <v>1798</v>
      </c>
      <c r="H55" s="110" t="s">
        <v>1798</v>
      </c>
      <c r="I55" s="110" t="s">
        <v>1798</v>
      </c>
      <c r="J55" s="42"/>
      <c r="L55" s="111"/>
    </row>
    <row r="56" ht="33" customHeight="1" spans="1:12">
      <c r="A56" s="108">
        <v>53</v>
      </c>
      <c r="B56" s="41">
        <v>220700002</v>
      </c>
      <c r="C56" s="42" t="s">
        <v>1799</v>
      </c>
      <c r="D56" s="42"/>
      <c r="E56" s="42"/>
      <c r="F56" s="109" t="s">
        <v>16</v>
      </c>
      <c r="G56" s="110">
        <v>32</v>
      </c>
      <c r="H56" s="110">
        <v>32</v>
      </c>
      <c r="I56" s="110">
        <v>32</v>
      </c>
      <c r="J56" s="42"/>
      <c r="L56" s="111"/>
    </row>
    <row r="57" ht="26" customHeight="1" spans="1:12">
      <c r="A57" s="108">
        <v>54</v>
      </c>
      <c r="B57" s="41">
        <v>220700003</v>
      </c>
      <c r="C57" s="42" t="s">
        <v>1800</v>
      </c>
      <c r="D57" s="42"/>
      <c r="E57" s="42"/>
      <c r="F57" s="109" t="s">
        <v>16</v>
      </c>
      <c r="G57" s="110">
        <v>32</v>
      </c>
      <c r="H57" s="110">
        <v>32</v>
      </c>
      <c r="I57" s="110">
        <v>32</v>
      </c>
      <c r="J57" s="42"/>
      <c r="L57" s="111"/>
    </row>
    <row r="58" ht="27" customHeight="1" spans="1:12">
      <c r="A58" s="108">
        <v>55</v>
      </c>
      <c r="B58" s="41">
        <v>220700004</v>
      </c>
      <c r="C58" s="42" t="s">
        <v>1801</v>
      </c>
      <c r="D58" s="42"/>
      <c r="E58" s="42"/>
      <c r="F58" s="109" t="s">
        <v>16</v>
      </c>
      <c r="G58" s="110">
        <v>32</v>
      </c>
      <c r="H58" s="110">
        <v>32</v>
      </c>
      <c r="I58" s="110">
        <v>32</v>
      </c>
      <c r="J58" s="42"/>
      <c r="L58" s="111"/>
    </row>
    <row r="59" ht="24" customHeight="1" spans="1:12">
      <c r="A59" s="108">
        <v>56</v>
      </c>
      <c r="B59" s="41">
        <v>220700005</v>
      </c>
      <c r="C59" s="42" t="s">
        <v>1802</v>
      </c>
      <c r="D59" s="42"/>
      <c r="E59" s="42"/>
      <c r="F59" s="109" t="s">
        <v>16</v>
      </c>
      <c r="G59" s="110">
        <v>32</v>
      </c>
      <c r="H59" s="110">
        <v>32</v>
      </c>
      <c r="I59" s="110">
        <v>32</v>
      </c>
      <c r="J59" s="42"/>
      <c r="L59" s="111"/>
    </row>
    <row r="60" ht="24" customHeight="1" spans="1:12">
      <c r="A60" s="108">
        <v>57</v>
      </c>
      <c r="B60" s="41">
        <v>220700006</v>
      </c>
      <c r="C60" s="42" t="s">
        <v>1803</v>
      </c>
      <c r="D60" s="42"/>
      <c r="E60" s="42"/>
      <c r="F60" s="109" t="s">
        <v>16</v>
      </c>
      <c r="G60" s="110">
        <v>32</v>
      </c>
      <c r="H60" s="110">
        <v>32</v>
      </c>
      <c r="I60" s="110">
        <v>32</v>
      </c>
      <c r="J60" s="42"/>
      <c r="L60" s="111"/>
    </row>
    <row r="61" ht="24" customHeight="1" spans="1:12">
      <c r="A61" s="108">
        <v>58</v>
      </c>
      <c r="B61" s="41">
        <v>220700007</v>
      </c>
      <c r="C61" s="42" t="s">
        <v>1804</v>
      </c>
      <c r="D61" s="114" t="s">
        <v>1805</v>
      </c>
      <c r="E61" s="114" t="s">
        <v>1758</v>
      </c>
      <c r="F61" s="109" t="s">
        <v>16</v>
      </c>
      <c r="G61" s="110">
        <v>144</v>
      </c>
      <c r="H61" s="110">
        <v>144</v>
      </c>
      <c r="I61" s="110">
        <v>144</v>
      </c>
      <c r="J61" s="42"/>
      <c r="L61" s="111"/>
    </row>
    <row r="62" ht="35" customHeight="1" spans="1:12">
      <c r="A62" s="108">
        <v>59</v>
      </c>
      <c r="B62" s="41">
        <v>311201028</v>
      </c>
      <c r="C62" s="42" t="s">
        <v>1806</v>
      </c>
      <c r="D62" s="114" t="s">
        <v>1807</v>
      </c>
      <c r="E62" s="114"/>
      <c r="F62" s="109" t="s">
        <v>16</v>
      </c>
      <c r="G62" s="110">
        <v>48</v>
      </c>
      <c r="H62" s="110"/>
      <c r="I62" s="110"/>
      <c r="J62" s="42"/>
    </row>
    <row r="63" ht="71.25" spans="1:12">
      <c r="A63" s="108">
        <v>60</v>
      </c>
      <c r="B63" s="41" t="s">
        <v>1808</v>
      </c>
      <c r="C63" s="42" t="s">
        <v>1809</v>
      </c>
      <c r="D63" s="117" t="s">
        <v>1810</v>
      </c>
      <c r="E63" s="118"/>
      <c r="F63" s="118" t="s">
        <v>16</v>
      </c>
      <c r="G63" s="118">
        <v>80</v>
      </c>
      <c r="H63" s="119">
        <v>72</v>
      </c>
      <c r="I63" s="118">
        <v>72</v>
      </c>
      <c r="J63" s="42"/>
    </row>
    <row r="64" ht="127" customHeight="1" spans="1:12">
      <c r="A64" s="108">
        <v>61</v>
      </c>
      <c r="B64" s="41" t="s">
        <v>1811</v>
      </c>
      <c r="C64" s="42" t="s">
        <v>1812</v>
      </c>
      <c r="D64" s="117" t="s">
        <v>1813</v>
      </c>
      <c r="E64" s="117"/>
      <c r="F64" s="118" t="s">
        <v>16</v>
      </c>
      <c r="G64" s="118">
        <v>100</v>
      </c>
      <c r="H64" s="118"/>
      <c r="I64" s="118"/>
      <c r="J64" s="42"/>
    </row>
    <row r="65" ht="136" customHeight="1" spans="1:10">
      <c r="A65" s="108">
        <v>62</v>
      </c>
      <c r="B65" s="41">
        <v>310701037</v>
      </c>
      <c r="C65" s="42" t="s">
        <v>1814</v>
      </c>
      <c r="D65" s="117" t="s">
        <v>1815</v>
      </c>
      <c r="E65" s="114"/>
      <c r="F65" s="109" t="s">
        <v>16</v>
      </c>
      <c r="G65" s="120" t="s">
        <v>774</v>
      </c>
      <c r="H65" s="120"/>
      <c r="I65" s="120"/>
      <c r="J65" s="42" t="s">
        <v>1040</v>
      </c>
    </row>
    <row r="66" ht="25" customHeight="1" spans="1:10">
      <c r="A66" s="108">
        <v>63</v>
      </c>
      <c r="B66" s="41">
        <v>220800001</v>
      </c>
      <c r="C66" s="42" t="s">
        <v>1816</v>
      </c>
      <c r="D66" s="42"/>
      <c r="E66" s="121"/>
      <c r="F66" s="109" t="s">
        <v>1817</v>
      </c>
      <c r="G66" s="110" t="s">
        <v>1818</v>
      </c>
      <c r="H66" s="110" t="s">
        <v>1818</v>
      </c>
      <c r="I66" s="110" t="s">
        <v>1818</v>
      </c>
      <c r="J66" s="121"/>
    </row>
    <row r="67" ht="35" customHeight="1" spans="1:10">
      <c r="A67" s="108">
        <v>64</v>
      </c>
      <c r="B67" s="41">
        <v>220800003</v>
      </c>
      <c r="C67" s="42" t="s">
        <v>1819</v>
      </c>
      <c r="D67" s="42"/>
      <c r="E67" s="121"/>
      <c r="F67" s="122" t="s">
        <v>1817</v>
      </c>
      <c r="G67" s="122" t="s">
        <v>774</v>
      </c>
      <c r="H67" s="122" t="s">
        <v>774</v>
      </c>
      <c r="I67" s="122" t="s">
        <v>774</v>
      </c>
      <c r="J67" s="121"/>
    </row>
    <row r="68" ht="35" customHeight="1" spans="1:10">
      <c r="A68" s="108">
        <v>65</v>
      </c>
      <c r="B68" s="41">
        <v>220800004</v>
      </c>
      <c r="C68" s="42" t="s">
        <v>1820</v>
      </c>
      <c r="D68" s="42"/>
      <c r="E68" s="121"/>
      <c r="F68" s="109" t="s">
        <v>1817</v>
      </c>
      <c r="G68" s="110" t="s">
        <v>1773</v>
      </c>
      <c r="H68" s="110" t="s">
        <v>1773</v>
      </c>
      <c r="I68" s="110" t="s">
        <v>1773</v>
      </c>
      <c r="J68" s="121"/>
    </row>
    <row r="69" ht="32" customHeight="1" spans="1:10">
      <c r="A69" s="108">
        <v>66</v>
      </c>
      <c r="B69" s="41">
        <v>220800005</v>
      </c>
      <c r="C69" s="42" t="s">
        <v>1821</v>
      </c>
      <c r="D69" s="42"/>
      <c r="E69" s="121"/>
      <c r="F69" s="109" t="s">
        <v>1817</v>
      </c>
      <c r="G69" s="110">
        <v>12</v>
      </c>
      <c r="H69" s="110">
        <v>12</v>
      </c>
      <c r="I69" s="110">
        <v>12</v>
      </c>
      <c r="J69" s="121"/>
    </row>
    <row r="70" ht="32" customHeight="1" spans="1:10">
      <c r="A70" s="108">
        <v>67</v>
      </c>
      <c r="B70" s="41">
        <v>220800007</v>
      </c>
      <c r="C70" s="42" t="s">
        <v>1822</v>
      </c>
      <c r="D70" s="114" t="s">
        <v>1823</v>
      </c>
      <c r="E70" s="114"/>
      <c r="F70" s="109" t="s">
        <v>16</v>
      </c>
      <c r="G70" s="110">
        <v>16</v>
      </c>
      <c r="H70" s="110">
        <v>16</v>
      </c>
      <c r="I70" s="110">
        <v>16</v>
      </c>
      <c r="J70" s="121"/>
    </row>
    <row r="71" ht="37" customHeight="1" spans="1:10">
      <c r="A71" s="108">
        <v>68</v>
      </c>
      <c r="B71" s="41">
        <v>220800008</v>
      </c>
      <c r="C71" s="42" t="s">
        <v>1824</v>
      </c>
      <c r="D71" s="114" t="s">
        <v>1825</v>
      </c>
      <c r="E71" s="114"/>
      <c r="F71" s="109" t="s">
        <v>16</v>
      </c>
      <c r="G71" s="110">
        <v>16</v>
      </c>
      <c r="H71" s="110">
        <v>16</v>
      </c>
      <c r="I71" s="110">
        <v>16</v>
      </c>
      <c r="J71" s="121"/>
    </row>
  </sheetData>
  <autoFilter xmlns:etc="http://www.wps.cn/officeDocument/2017/etCustomData" ref="A3:L71" etc:filterBottomFollowUsedRange="0">
    <extLst/>
  </autoFilter>
  <mergeCells count="5">
    <mergeCell ref="A1:J1"/>
    <mergeCell ref="A2:J2"/>
    <mergeCell ref="G62:I62"/>
    <mergeCell ref="G64:I64"/>
    <mergeCell ref="G65:I65"/>
  </mergeCells>
  <pageMargins left="0.432638888888889" right="0.432638888888889" top="1" bottom="1" header="0.5" footer="0.5"/>
  <pageSetup paperSize="9" scale="72" fitToHeight="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14"/>
  <sheetViews>
    <sheetView zoomScale="90" zoomScaleNormal="90" workbookViewId="0">
      <pane ySplit="4" topLeftCell="A452" activePane="bottomLeft" state="frozen"/>
      <selection/>
      <selection pane="bottomLeft" activeCell="D461" sqref="D461"/>
    </sheetView>
  </sheetViews>
  <sheetFormatPr defaultColWidth="9.025" defaultRowHeight="14.25" outlineLevelCol="4"/>
  <cols>
    <col min="1" max="1" width="5.98333333333333" style="82" customWidth="1"/>
    <col min="2" max="2" width="18.1833333333333" style="82" customWidth="1"/>
    <col min="3" max="3" width="32.7583333333333" style="83" customWidth="1"/>
    <col min="4" max="4" width="12.825" style="82" customWidth="1"/>
    <col min="5" max="5" width="37.125" style="82" customWidth="1"/>
    <col min="6" max="6" width="17.725" style="82" customWidth="1"/>
    <col min="7" max="16384" width="9.025" style="82"/>
  </cols>
  <sheetData>
    <row r="1" s="81" customFormat="1" ht="20.25" spans="1:5">
      <c r="A1" s="84" t="s">
        <v>1826</v>
      </c>
      <c r="B1" s="84"/>
      <c r="C1" s="84"/>
      <c r="D1" s="84"/>
      <c r="E1" s="84"/>
    </row>
    <row r="2" s="81" customFormat="1" ht="26.25" spans="1:5">
      <c r="A2" s="85" t="s">
        <v>1827</v>
      </c>
      <c r="B2" s="86"/>
      <c r="C2" s="86"/>
      <c r="D2" s="86"/>
      <c r="E2" s="86"/>
    </row>
    <row r="3" s="82" customFormat="1" ht="18.75" spans="1:5">
      <c r="A3" s="87" t="s">
        <v>1828</v>
      </c>
      <c r="B3" s="88"/>
      <c r="C3" s="89"/>
      <c r="D3" s="87" t="s">
        <v>1829</v>
      </c>
      <c r="E3" s="90"/>
    </row>
    <row r="4" s="82" customFormat="1" ht="18.75" spans="1:5">
      <c r="A4" s="59" t="s">
        <v>2</v>
      </c>
      <c r="B4" s="59" t="s">
        <v>3</v>
      </c>
      <c r="C4" s="59" t="s">
        <v>4</v>
      </c>
      <c r="D4" s="59" t="s">
        <v>1615</v>
      </c>
      <c r="E4" s="59" t="s">
        <v>4</v>
      </c>
    </row>
    <row r="5" s="82" customFormat="1" ht="21" customHeight="1" spans="1:5">
      <c r="A5" s="34">
        <v>1</v>
      </c>
      <c r="B5" s="34" t="s">
        <v>12</v>
      </c>
      <c r="C5" s="33" t="s">
        <v>13</v>
      </c>
      <c r="D5" s="33">
        <v>230200055</v>
      </c>
      <c r="E5" s="33" t="s">
        <v>1002</v>
      </c>
    </row>
    <row r="6" s="82" customFormat="1" ht="21" customHeight="1" spans="1:5">
      <c r="A6" s="14">
        <v>2</v>
      </c>
      <c r="B6" s="14" t="s">
        <v>17</v>
      </c>
      <c r="C6" s="15" t="s">
        <v>18</v>
      </c>
      <c r="D6" s="33">
        <v>331523009</v>
      </c>
      <c r="E6" s="33" t="s">
        <v>1004</v>
      </c>
    </row>
    <row r="7" s="82" customFormat="1" ht="21" customHeight="1" spans="1:5">
      <c r="A7" s="18"/>
      <c r="B7" s="18"/>
      <c r="C7" s="19"/>
      <c r="D7" s="211" t="s">
        <v>1013</v>
      </c>
      <c r="E7" s="33" t="s">
        <v>1014</v>
      </c>
    </row>
    <row r="8" s="82" customFormat="1" ht="21" customHeight="1" spans="1:5">
      <c r="A8" s="20"/>
      <c r="B8" s="20"/>
      <c r="C8" s="21"/>
      <c r="D8" s="33" t="s">
        <v>1017</v>
      </c>
      <c r="E8" s="33" t="s">
        <v>1018</v>
      </c>
    </row>
    <row r="9" s="82" customFormat="1" ht="21" customHeight="1" spans="1:5">
      <c r="A9" s="14">
        <v>3</v>
      </c>
      <c r="B9" s="14" t="s">
        <v>25</v>
      </c>
      <c r="C9" s="15" t="s">
        <v>26</v>
      </c>
      <c r="D9" s="33">
        <v>331523008</v>
      </c>
      <c r="E9" s="33" t="s">
        <v>1007</v>
      </c>
    </row>
    <row r="10" s="82" customFormat="1" ht="21" customHeight="1" spans="1:5">
      <c r="A10" s="18"/>
      <c r="B10" s="18"/>
      <c r="C10" s="19"/>
      <c r="D10" s="211" t="s">
        <v>1013</v>
      </c>
      <c r="E10" s="33" t="s">
        <v>1014</v>
      </c>
    </row>
    <row r="11" s="82" customFormat="1" ht="21" customHeight="1" spans="1:5">
      <c r="A11" s="20"/>
      <c r="B11" s="20"/>
      <c r="C11" s="21"/>
      <c r="D11" s="33" t="s">
        <v>1019</v>
      </c>
      <c r="E11" s="33" t="s">
        <v>1020</v>
      </c>
    </row>
    <row r="12" s="82" customFormat="1" ht="21" customHeight="1" spans="1:5">
      <c r="A12" s="14">
        <v>4</v>
      </c>
      <c r="B12" s="14" t="s">
        <v>30</v>
      </c>
      <c r="C12" s="15" t="s">
        <v>31</v>
      </c>
      <c r="D12" s="33">
        <v>331523007</v>
      </c>
      <c r="E12" s="33" t="s">
        <v>1009</v>
      </c>
    </row>
    <row r="13" s="82" customFormat="1" ht="21" customHeight="1" spans="1:5">
      <c r="A13" s="18"/>
      <c r="B13" s="18"/>
      <c r="C13" s="19"/>
      <c r="D13" s="211" t="s">
        <v>1013</v>
      </c>
      <c r="E13" s="33" t="s">
        <v>1014</v>
      </c>
    </row>
    <row r="14" s="82" customFormat="1" ht="21" customHeight="1" spans="1:5">
      <c r="A14" s="20"/>
      <c r="B14" s="20"/>
      <c r="C14" s="21"/>
      <c r="D14" s="33" t="s">
        <v>1021</v>
      </c>
      <c r="E14" s="33" t="s">
        <v>1022</v>
      </c>
    </row>
    <row r="15" s="82" customFormat="1" ht="21" customHeight="1" spans="1:5">
      <c r="A15" s="14">
        <v>5</v>
      </c>
      <c r="B15" s="14" t="s">
        <v>35</v>
      </c>
      <c r="C15" s="15" t="s">
        <v>36</v>
      </c>
      <c r="D15" s="33">
        <v>331523006</v>
      </c>
      <c r="E15" s="33" t="s">
        <v>1011</v>
      </c>
    </row>
    <row r="16" s="82" customFormat="1" ht="21" customHeight="1" spans="1:5">
      <c r="A16" s="18"/>
      <c r="B16" s="18"/>
      <c r="C16" s="19"/>
      <c r="D16" s="211" t="s">
        <v>1013</v>
      </c>
      <c r="E16" s="33" t="s">
        <v>1014</v>
      </c>
    </row>
    <row r="17" s="82" customFormat="1" ht="21" customHeight="1" spans="1:5">
      <c r="A17" s="34">
        <v>6</v>
      </c>
      <c r="B17" s="34" t="s">
        <v>41</v>
      </c>
      <c r="C17" s="33" t="s">
        <v>42</v>
      </c>
      <c r="D17" s="211" t="s">
        <v>1023</v>
      </c>
      <c r="E17" s="33" t="s">
        <v>1024</v>
      </c>
    </row>
    <row r="18" s="82" customFormat="1" ht="21" customHeight="1" spans="1:5">
      <c r="A18" s="14">
        <v>7</v>
      </c>
      <c r="B18" s="14" t="s">
        <v>45</v>
      </c>
      <c r="C18" s="15" t="s">
        <v>46</v>
      </c>
      <c r="D18" s="33">
        <v>330703010</v>
      </c>
      <c r="E18" s="33" t="s">
        <v>1026</v>
      </c>
    </row>
    <row r="19" s="82" customFormat="1" ht="21" customHeight="1" spans="1:5">
      <c r="A19" s="18"/>
      <c r="B19" s="18"/>
      <c r="C19" s="19"/>
      <c r="D19" s="33">
        <v>331523003</v>
      </c>
      <c r="E19" s="33" t="s">
        <v>1028</v>
      </c>
    </row>
    <row r="20" s="82" customFormat="1" ht="21" customHeight="1" spans="1:5">
      <c r="A20" s="18"/>
      <c r="B20" s="18"/>
      <c r="C20" s="19"/>
      <c r="D20" s="33">
        <v>331523004</v>
      </c>
      <c r="E20" s="33" t="s">
        <v>1031</v>
      </c>
    </row>
    <row r="21" s="82" customFormat="1" ht="21" customHeight="1" spans="1:5">
      <c r="A21" s="18"/>
      <c r="B21" s="20"/>
      <c r="C21" s="19"/>
      <c r="D21" s="33">
        <v>331523005</v>
      </c>
      <c r="E21" s="33" t="s">
        <v>1032</v>
      </c>
    </row>
    <row r="22" s="82" customFormat="1" ht="21" customHeight="1" spans="1:5">
      <c r="A22" s="14">
        <v>8</v>
      </c>
      <c r="B22" s="34" t="s">
        <v>51</v>
      </c>
      <c r="C22" s="15" t="s">
        <v>52</v>
      </c>
      <c r="D22" s="33">
        <v>331523002</v>
      </c>
      <c r="E22" s="33" t="s">
        <v>1033</v>
      </c>
    </row>
    <row r="23" s="82" customFormat="1" ht="21" customHeight="1" spans="1:5">
      <c r="A23" s="14">
        <v>9</v>
      </c>
      <c r="B23" s="34" t="s">
        <v>55</v>
      </c>
      <c r="C23" s="15" t="s">
        <v>56</v>
      </c>
      <c r="D23" s="91"/>
      <c r="E23" s="91"/>
    </row>
    <row r="24" s="82" customFormat="1" ht="21" customHeight="1" spans="1:5">
      <c r="A24" s="14">
        <v>10</v>
      </c>
      <c r="B24" s="14" t="s">
        <v>60</v>
      </c>
      <c r="C24" s="15" t="s">
        <v>61</v>
      </c>
      <c r="D24" s="33">
        <v>331501023</v>
      </c>
      <c r="E24" s="33" t="s">
        <v>1035</v>
      </c>
    </row>
    <row r="25" s="82" customFormat="1" ht="21" customHeight="1" spans="1:5">
      <c r="A25" s="18"/>
      <c r="B25" s="18"/>
      <c r="C25" s="19"/>
      <c r="D25" s="33">
        <v>331501024</v>
      </c>
      <c r="E25" s="33" t="s">
        <v>1036</v>
      </c>
    </row>
    <row r="26" s="82" customFormat="1" ht="21" customHeight="1" spans="1:5">
      <c r="A26" s="18"/>
      <c r="B26" s="18"/>
      <c r="C26" s="19"/>
      <c r="D26" s="33">
        <v>331501025</v>
      </c>
      <c r="E26" s="33" t="s">
        <v>1038</v>
      </c>
    </row>
    <row r="27" s="82" customFormat="1" ht="21" customHeight="1" spans="1:5">
      <c r="A27" s="18"/>
      <c r="B27" s="18"/>
      <c r="C27" s="19"/>
      <c r="D27" s="33">
        <v>331501026</v>
      </c>
      <c r="E27" s="33" t="s">
        <v>1041</v>
      </c>
    </row>
    <row r="28" s="82" customFormat="1" ht="21" customHeight="1" spans="1:5">
      <c r="A28" s="18"/>
      <c r="B28" s="20"/>
      <c r="C28" s="19"/>
      <c r="D28" s="211" t="s">
        <v>1044</v>
      </c>
      <c r="E28" s="33" t="s">
        <v>1045</v>
      </c>
    </row>
    <row r="29" s="82" customFormat="1" ht="21" customHeight="1" spans="1:5">
      <c r="A29" s="14">
        <v>11</v>
      </c>
      <c r="B29" s="14" t="s">
        <v>66</v>
      </c>
      <c r="C29" s="15" t="s">
        <v>67</v>
      </c>
      <c r="D29" s="33">
        <v>331501023</v>
      </c>
      <c r="E29" s="33" t="s">
        <v>1035</v>
      </c>
    </row>
    <row r="30" s="82" customFormat="1" ht="21" customHeight="1" spans="1:5">
      <c r="A30" s="18"/>
      <c r="B30" s="18"/>
      <c r="C30" s="19"/>
      <c r="D30" s="33">
        <v>331501024</v>
      </c>
      <c r="E30" s="33" t="s">
        <v>1036</v>
      </c>
    </row>
    <row r="31" s="82" customFormat="1" ht="21" customHeight="1" spans="1:5">
      <c r="A31" s="18"/>
      <c r="B31" s="18"/>
      <c r="C31" s="19"/>
      <c r="D31" s="33">
        <v>331501025</v>
      </c>
      <c r="E31" s="33" t="s">
        <v>1038</v>
      </c>
    </row>
    <row r="32" s="82" customFormat="1" ht="21" customHeight="1" spans="1:5">
      <c r="A32" s="18"/>
      <c r="B32" s="18"/>
      <c r="C32" s="19"/>
      <c r="D32" s="33">
        <v>331501026</v>
      </c>
      <c r="E32" s="33" t="s">
        <v>1041</v>
      </c>
    </row>
    <row r="33" s="82" customFormat="1" ht="21" customHeight="1" spans="1:5">
      <c r="A33" s="18"/>
      <c r="B33" s="20"/>
      <c r="C33" s="19"/>
      <c r="D33" s="211" t="s">
        <v>1044</v>
      </c>
      <c r="E33" s="33" t="s">
        <v>1045</v>
      </c>
    </row>
    <row r="34" s="82" customFormat="1" ht="23" customHeight="1" spans="1:5">
      <c r="A34" s="14">
        <v>12</v>
      </c>
      <c r="B34" s="14" t="s">
        <v>73</v>
      </c>
      <c r="C34" s="15" t="s">
        <v>74</v>
      </c>
      <c r="D34" s="33">
        <v>331501022</v>
      </c>
      <c r="E34" s="33" t="s">
        <v>1048</v>
      </c>
    </row>
    <row r="35" s="82" customFormat="1" ht="23" customHeight="1" spans="1:5">
      <c r="A35" s="18"/>
      <c r="B35" s="18"/>
      <c r="C35" s="19"/>
      <c r="D35" s="33">
        <v>331501037</v>
      </c>
      <c r="E35" s="33" t="s">
        <v>1050</v>
      </c>
    </row>
    <row r="36" s="82" customFormat="1" ht="23" customHeight="1" spans="1:5">
      <c r="A36" s="18"/>
      <c r="B36" s="20"/>
      <c r="C36" s="19"/>
      <c r="D36" s="33">
        <v>331501036</v>
      </c>
      <c r="E36" s="33" t="s">
        <v>1051</v>
      </c>
    </row>
    <row r="37" s="82" customFormat="1" ht="23" customHeight="1" spans="1:5">
      <c r="A37" s="34">
        <v>13</v>
      </c>
      <c r="B37" s="34" t="s">
        <v>80</v>
      </c>
      <c r="C37" s="33" t="s">
        <v>81</v>
      </c>
      <c r="D37" s="33">
        <v>331501022</v>
      </c>
      <c r="E37" s="33" t="s">
        <v>1048</v>
      </c>
    </row>
    <row r="38" s="82" customFormat="1" ht="23" customHeight="1" spans="1:5">
      <c r="A38" s="34"/>
      <c r="B38" s="34"/>
      <c r="C38" s="33"/>
      <c r="D38" s="33">
        <v>331501037</v>
      </c>
      <c r="E38" s="33" t="s">
        <v>1050</v>
      </c>
    </row>
    <row r="39" s="82" customFormat="1" ht="23" customHeight="1" spans="1:5">
      <c r="A39" s="34"/>
      <c r="B39" s="34"/>
      <c r="C39" s="33"/>
      <c r="D39" s="33">
        <v>331501036</v>
      </c>
      <c r="E39" s="33" t="s">
        <v>1051</v>
      </c>
    </row>
    <row r="40" s="82" customFormat="1" ht="21" customHeight="1" spans="1:5">
      <c r="A40" s="14">
        <v>14</v>
      </c>
      <c r="B40" s="14" t="s">
        <v>86</v>
      </c>
      <c r="C40" s="15" t="s">
        <v>87</v>
      </c>
      <c r="D40" s="33">
        <v>331501020</v>
      </c>
      <c r="E40" s="33" t="s">
        <v>1055</v>
      </c>
    </row>
    <row r="41" s="82" customFormat="1" ht="21" customHeight="1" spans="1:5">
      <c r="A41" s="18"/>
      <c r="B41" s="18"/>
      <c r="C41" s="19"/>
      <c r="D41" s="33">
        <v>331501021</v>
      </c>
      <c r="E41" s="33" t="s">
        <v>1056</v>
      </c>
    </row>
    <row r="42" s="82" customFormat="1" ht="21" customHeight="1" spans="1:5">
      <c r="A42" s="18"/>
      <c r="B42" s="20"/>
      <c r="C42" s="19"/>
      <c r="D42" s="33">
        <v>331501052</v>
      </c>
      <c r="E42" s="33" t="s">
        <v>1057</v>
      </c>
    </row>
    <row r="43" s="82" customFormat="1" ht="21" customHeight="1" spans="1:5">
      <c r="A43" s="14">
        <v>15</v>
      </c>
      <c r="B43" s="14" t="s">
        <v>93</v>
      </c>
      <c r="C43" s="15" t="s">
        <v>94</v>
      </c>
      <c r="D43" s="33">
        <v>331501020</v>
      </c>
      <c r="E43" s="33" t="s">
        <v>1055</v>
      </c>
    </row>
    <row r="44" s="82" customFormat="1" ht="21" customHeight="1" spans="1:5">
      <c r="A44" s="18"/>
      <c r="B44" s="18"/>
      <c r="C44" s="19"/>
      <c r="D44" s="33">
        <v>331501021</v>
      </c>
      <c r="E44" s="33" t="s">
        <v>1056</v>
      </c>
    </row>
    <row r="45" s="82" customFormat="1" ht="21" customHeight="1" spans="1:5">
      <c r="A45" s="18"/>
      <c r="B45" s="20"/>
      <c r="C45" s="19"/>
      <c r="D45" s="33">
        <v>331501052</v>
      </c>
      <c r="E45" s="33" t="s">
        <v>1057</v>
      </c>
    </row>
    <row r="46" s="82" customFormat="1" ht="21" customHeight="1" spans="1:5">
      <c r="A46" s="14">
        <v>16</v>
      </c>
      <c r="B46" s="52" t="s">
        <v>99</v>
      </c>
      <c r="C46" s="15" t="s">
        <v>100</v>
      </c>
      <c r="D46" s="33">
        <v>331501036</v>
      </c>
      <c r="E46" s="33" t="s">
        <v>1051</v>
      </c>
    </row>
    <row r="47" s="82" customFormat="1" ht="21" customHeight="1" spans="1:5">
      <c r="A47" s="18"/>
      <c r="B47" s="92"/>
      <c r="C47" s="19"/>
      <c r="D47" s="33">
        <v>331501037</v>
      </c>
      <c r="E47" s="33" t="s">
        <v>1050</v>
      </c>
    </row>
    <row r="48" s="82" customFormat="1" ht="21" customHeight="1" spans="1:5">
      <c r="A48" s="14">
        <v>17</v>
      </c>
      <c r="B48" s="14" t="s">
        <v>105</v>
      </c>
      <c r="C48" s="15" t="s">
        <v>106</v>
      </c>
      <c r="D48" s="33">
        <v>331501036</v>
      </c>
      <c r="E48" s="33" t="s">
        <v>1051</v>
      </c>
    </row>
    <row r="49" s="82" customFormat="1" ht="21" customHeight="1" spans="1:5">
      <c r="A49" s="18"/>
      <c r="B49" s="20"/>
      <c r="C49" s="19"/>
      <c r="D49" s="33">
        <v>331501037</v>
      </c>
      <c r="E49" s="33" t="s">
        <v>1050</v>
      </c>
    </row>
    <row r="50" s="82" customFormat="1" ht="21" customHeight="1" spans="1:5">
      <c r="A50" s="14">
        <v>18</v>
      </c>
      <c r="B50" s="14" t="s">
        <v>111</v>
      </c>
      <c r="C50" s="15" t="s">
        <v>112</v>
      </c>
      <c r="D50" s="33">
        <v>331501029</v>
      </c>
      <c r="E50" s="33" t="s">
        <v>1059</v>
      </c>
    </row>
    <row r="51" s="82" customFormat="1" ht="21" customHeight="1" spans="1:5">
      <c r="A51" s="18"/>
      <c r="B51" s="18"/>
      <c r="C51" s="19"/>
      <c r="D51" s="33">
        <v>331501030</v>
      </c>
      <c r="E51" s="33" t="s">
        <v>1062</v>
      </c>
    </row>
    <row r="52" s="82" customFormat="1" ht="21" customHeight="1" spans="1:5">
      <c r="A52" s="18"/>
      <c r="B52" s="18"/>
      <c r="C52" s="19"/>
      <c r="D52" s="33">
        <v>331501031</v>
      </c>
      <c r="E52" s="33" t="s">
        <v>1064</v>
      </c>
    </row>
    <row r="53" s="82" customFormat="1" ht="21" customHeight="1" spans="1:5">
      <c r="A53" s="18"/>
      <c r="B53" s="18"/>
      <c r="C53" s="19"/>
      <c r="D53" s="33">
        <v>331501033</v>
      </c>
      <c r="E53" s="33" t="s">
        <v>1066</v>
      </c>
    </row>
    <row r="54" s="82" customFormat="1" ht="21" customHeight="1" spans="1:5">
      <c r="A54" s="18"/>
      <c r="B54" s="20"/>
      <c r="C54" s="19"/>
      <c r="D54" s="33">
        <v>331501052</v>
      </c>
      <c r="E54" s="33" t="s">
        <v>1057</v>
      </c>
    </row>
    <row r="55" s="82" customFormat="1" ht="21" customHeight="1" spans="1:5">
      <c r="A55" s="14">
        <v>19</v>
      </c>
      <c r="B55" s="14" t="s">
        <v>117</v>
      </c>
      <c r="C55" s="15" t="s">
        <v>118</v>
      </c>
      <c r="D55" s="33">
        <v>331501029</v>
      </c>
      <c r="E55" s="33" t="s">
        <v>1059</v>
      </c>
    </row>
    <row r="56" s="82" customFormat="1" ht="21" customHeight="1" spans="1:5">
      <c r="A56" s="18"/>
      <c r="B56" s="18"/>
      <c r="C56" s="19"/>
      <c r="D56" s="33">
        <v>331501030</v>
      </c>
      <c r="E56" s="33" t="s">
        <v>1062</v>
      </c>
    </row>
    <row r="57" s="82" customFormat="1" ht="21" customHeight="1" spans="1:5">
      <c r="A57" s="18"/>
      <c r="B57" s="18"/>
      <c r="C57" s="19"/>
      <c r="D57" s="33">
        <v>331501031</v>
      </c>
      <c r="E57" s="33" t="s">
        <v>1064</v>
      </c>
    </row>
    <row r="58" s="82" customFormat="1" ht="21" customHeight="1" spans="1:5">
      <c r="A58" s="18"/>
      <c r="B58" s="18"/>
      <c r="C58" s="19"/>
      <c r="D58" s="33">
        <v>331501033</v>
      </c>
      <c r="E58" s="33" t="s">
        <v>1066</v>
      </c>
    </row>
    <row r="59" s="82" customFormat="1" ht="21" customHeight="1" spans="1:5">
      <c r="A59" s="18"/>
      <c r="B59" s="20"/>
      <c r="C59" s="19"/>
      <c r="D59" s="33">
        <v>331501052</v>
      </c>
      <c r="E59" s="33" t="s">
        <v>1057</v>
      </c>
    </row>
    <row r="60" s="82" customFormat="1" ht="22" customHeight="1" spans="1:5">
      <c r="A60" s="14">
        <v>20</v>
      </c>
      <c r="B60" s="14" t="s">
        <v>123</v>
      </c>
      <c r="C60" s="15" t="s">
        <v>124</v>
      </c>
      <c r="D60" s="33">
        <v>331501036</v>
      </c>
      <c r="E60" s="33" t="s">
        <v>1051</v>
      </c>
    </row>
    <row r="61" s="82" customFormat="1" ht="22" customHeight="1" spans="1:5">
      <c r="A61" s="18"/>
      <c r="B61" s="18"/>
      <c r="C61" s="19"/>
      <c r="D61" s="33">
        <v>331501037</v>
      </c>
      <c r="E61" s="33" t="s">
        <v>1050</v>
      </c>
    </row>
    <row r="62" s="82" customFormat="1" ht="22" customHeight="1" spans="1:5">
      <c r="A62" s="18"/>
      <c r="B62" s="20"/>
      <c r="C62" s="19"/>
      <c r="D62" s="33">
        <v>331501066</v>
      </c>
      <c r="E62" s="33" t="s">
        <v>1067</v>
      </c>
    </row>
    <row r="63" s="82" customFormat="1" ht="22" customHeight="1" spans="1:5">
      <c r="A63" s="14">
        <v>21</v>
      </c>
      <c r="B63" s="14" t="s">
        <v>129</v>
      </c>
      <c r="C63" s="15" t="s">
        <v>130</v>
      </c>
      <c r="D63" s="33">
        <v>331501036</v>
      </c>
      <c r="E63" s="33" t="s">
        <v>1051</v>
      </c>
    </row>
    <row r="64" s="82" customFormat="1" ht="22" customHeight="1" spans="1:5">
      <c r="A64" s="18"/>
      <c r="B64" s="18"/>
      <c r="C64" s="19"/>
      <c r="D64" s="33">
        <v>331501037</v>
      </c>
      <c r="E64" s="33" t="s">
        <v>1050</v>
      </c>
    </row>
    <row r="65" s="82" customFormat="1" ht="22" customHeight="1" spans="1:5">
      <c r="A65" s="18"/>
      <c r="B65" s="20"/>
      <c r="C65" s="19"/>
      <c r="D65" s="33">
        <v>331501066</v>
      </c>
      <c r="E65" s="33" t="s">
        <v>1067</v>
      </c>
    </row>
    <row r="66" s="82" customFormat="1" ht="23" customHeight="1" spans="1:5">
      <c r="A66" s="34">
        <v>22</v>
      </c>
      <c r="B66" s="34" t="s">
        <v>134</v>
      </c>
      <c r="C66" s="33" t="s">
        <v>135</v>
      </c>
      <c r="D66" s="33">
        <v>331501041</v>
      </c>
      <c r="E66" s="33" t="s">
        <v>1069</v>
      </c>
    </row>
    <row r="67" s="82" customFormat="1" ht="23" customHeight="1" spans="1:5">
      <c r="A67" s="34"/>
      <c r="B67" s="34"/>
      <c r="C67" s="33"/>
      <c r="D67" s="33">
        <v>331501042</v>
      </c>
      <c r="E67" s="33" t="s">
        <v>1071</v>
      </c>
    </row>
    <row r="68" s="82" customFormat="1" ht="23" customHeight="1" spans="1:5">
      <c r="A68" s="34"/>
      <c r="B68" s="34"/>
      <c r="C68" s="33"/>
      <c r="D68" s="33">
        <v>331501043</v>
      </c>
      <c r="E68" s="33" t="s">
        <v>1074</v>
      </c>
    </row>
    <row r="69" s="82" customFormat="1" ht="23" customHeight="1" spans="1:5">
      <c r="A69" s="34"/>
      <c r="B69" s="34"/>
      <c r="C69" s="33"/>
      <c r="D69" s="33">
        <v>331501052</v>
      </c>
      <c r="E69" s="33" t="s">
        <v>1057</v>
      </c>
    </row>
    <row r="70" s="82" customFormat="1" ht="23" customHeight="1" spans="1:5">
      <c r="A70" s="34"/>
      <c r="B70" s="34"/>
      <c r="C70" s="33"/>
      <c r="D70" s="33">
        <v>331501065</v>
      </c>
      <c r="E70" s="33" t="s">
        <v>1075</v>
      </c>
    </row>
    <row r="71" s="82" customFormat="1" ht="23" customHeight="1" spans="1:5">
      <c r="A71" s="34">
        <v>23</v>
      </c>
      <c r="B71" s="34" t="s">
        <v>140</v>
      </c>
      <c r="C71" s="33" t="s">
        <v>141</v>
      </c>
      <c r="D71" s="33">
        <v>331501041</v>
      </c>
      <c r="E71" s="33" t="s">
        <v>1069</v>
      </c>
    </row>
    <row r="72" s="82" customFormat="1" ht="23" customHeight="1" spans="1:5">
      <c r="A72" s="34"/>
      <c r="B72" s="34"/>
      <c r="C72" s="33"/>
      <c r="D72" s="33">
        <v>331501042</v>
      </c>
      <c r="E72" s="33" t="s">
        <v>1071</v>
      </c>
    </row>
    <row r="73" s="82" customFormat="1" ht="23" customHeight="1" spans="1:5">
      <c r="A73" s="34"/>
      <c r="B73" s="34"/>
      <c r="C73" s="33"/>
      <c r="D73" s="33">
        <v>331501043</v>
      </c>
      <c r="E73" s="33" t="s">
        <v>1074</v>
      </c>
    </row>
    <row r="74" s="82" customFormat="1" ht="23" customHeight="1" spans="1:5">
      <c r="A74" s="34"/>
      <c r="B74" s="34"/>
      <c r="C74" s="33"/>
      <c r="D74" s="33">
        <v>331501052</v>
      </c>
      <c r="E74" s="33" t="s">
        <v>1057</v>
      </c>
    </row>
    <row r="75" s="82" customFormat="1" ht="23" customHeight="1" spans="1:5">
      <c r="A75" s="34"/>
      <c r="B75" s="34"/>
      <c r="C75" s="33"/>
      <c r="D75" s="33">
        <v>331501065</v>
      </c>
      <c r="E75" s="33" t="s">
        <v>1075</v>
      </c>
    </row>
    <row r="76" s="82" customFormat="1" ht="21" customHeight="1" spans="1:5">
      <c r="A76" s="14">
        <v>24</v>
      </c>
      <c r="B76" s="14" t="s">
        <v>146</v>
      </c>
      <c r="C76" s="15" t="s">
        <v>147</v>
      </c>
      <c r="D76" s="33">
        <v>331501035</v>
      </c>
      <c r="E76" s="33" t="s">
        <v>1077</v>
      </c>
    </row>
    <row r="77" s="82" customFormat="1" ht="21" customHeight="1" spans="1:5">
      <c r="A77" s="18"/>
      <c r="B77" s="18"/>
      <c r="C77" s="19"/>
      <c r="D77" s="211" t="s">
        <v>1079</v>
      </c>
      <c r="E77" s="33" t="s">
        <v>1080</v>
      </c>
    </row>
    <row r="78" s="82" customFormat="1" ht="21" customHeight="1" spans="1:5">
      <c r="A78" s="18"/>
      <c r="B78" s="18"/>
      <c r="C78" s="19"/>
      <c r="D78" s="33">
        <v>331501038</v>
      </c>
      <c r="E78" s="33" t="s">
        <v>1083</v>
      </c>
    </row>
    <row r="79" s="82" customFormat="1" ht="36" customHeight="1" spans="1:5">
      <c r="A79" s="18"/>
      <c r="B79" s="18"/>
      <c r="C79" s="19"/>
      <c r="D79" s="33">
        <v>331501040</v>
      </c>
      <c r="E79" s="33" t="s">
        <v>1086</v>
      </c>
    </row>
    <row r="80" s="82" customFormat="1" ht="21" customHeight="1" spans="1:5">
      <c r="A80" s="18"/>
      <c r="B80" s="18"/>
      <c r="C80" s="19"/>
      <c r="D80" s="33">
        <v>331501061</v>
      </c>
      <c r="E80" s="33" t="s">
        <v>1087</v>
      </c>
    </row>
    <row r="81" s="82" customFormat="1" ht="21" customHeight="1" spans="1:5">
      <c r="A81" s="18"/>
      <c r="B81" s="18"/>
      <c r="C81" s="19"/>
      <c r="D81" s="33">
        <v>331501019</v>
      </c>
      <c r="E81" s="33" t="s">
        <v>1089</v>
      </c>
    </row>
    <row r="82" s="82" customFormat="1" ht="21" customHeight="1" spans="1:5">
      <c r="A82" s="18"/>
      <c r="B82" s="20"/>
      <c r="C82" s="19"/>
      <c r="D82" s="33">
        <v>331501034</v>
      </c>
      <c r="E82" s="33" t="s">
        <v>1090</v>
      </c>
    </row>
    <row r="83" s="82" customFormat="1" ht="21" customHeight="1" spans="1:5">
      <c r="A83" s="14">
        <v>25</v>
      </c>
      <c r="B83" s="34" t="s">
        <v>153</v>
      </c>
      <c r="C83" s="15" t="s">
        <v>154</v>
      </c>
      <c r="D83" s="33">
        <v>331501059</v>
      </c>
      <c r="E83" s="33" t="s">
        <v>1092</v>
      </c>
    </row>
    <row r="84" s="82" customFormat="1" ht="21" customHeight="1" spans="1:5">
      <c r="A84" s="14">
        <v>26</v>
      </c>
      <c r="B84" s="14" t="s">
        <v>162</v>
      </c>
      <c r="C84" s="15" t="s">
        <v>163</v>
      </c>
      <c r="D84" s="33">
        <v>331501060</v>
      </c>
      <c r="E84" s="33" t="s">
        <v>1095</v>
      </c>
    </row>
    <row r="85" s="82" customFormat="1" ht="21" customHeight="1" spans="1:5">
      <c r="A85" s="18"/>
      <c r="B85" s="20"/>
      <c r="C85" s="19"/>
      <c r="D85" s="33">
        <v>331501057</v>
      </c>
      <c r="E85" s="33" t="s">
        <v>1098</v>
      </c>
    </row>
    <row r="86" s="82" customFormat="1" ht="21" customHeight="1" spans="1:5">
      <c r="A86" s="14">
        <v>27</v>
      </c>
      <c r="B86" s="14" t="s">
        <v>168</v>
      </c>
      <c r="C86" s="15" t="s">
        <v>169</v>
      </c>
      <c r="D86" s="33">
        <v>331501001</v>
      </c>
      <c r="E86" s="33" t="s">
        <v>1100</v>
      </c>
    </row>
    <row r="87" s="82" customFormat="1" ht="21" customHeight="1" spans="1:5">
      <c r="A87" s="18"/>
      <c r="B87" s="18"/>
      <c r="C87" s="19"/>
      <c r="D87" s="33">
        <v>331501002</v>
      </c>
      <c r="E87" s="33" t="s">
        <v>1102</v>
      </c>
    </row>
    <row r="88" s="82" customFormat="1" ht="21" customHeight="1" spans="1:5">
      <c r="A88" s="18"/>
      <c r="B88" s="18"/>
      <c r="C88" s="19"/>
      <c r="D88" s="33">
        <v>331501003</v>
      </c>
      <c r="E88" s="33" t="s">
        <v>1103</v>
      </c>
    </row>
    <row r="89" s="82" customFormat="1" ht="21" customHeight="1" spans="1:5">
      <c r="A89" s="18"/>
      <c r="B89" s="18"/>
      <c r="C89" s="19"/>
      <c r="D89" s="33">
        <v>331501004</v>
      </c>
      <c r="E89" s="33" t="s">
        <v>1104</v>
      </c>
    </row>
    <row r="90" s="82" customFormat="1" ht="21" customHeight="1" spans="1:5">
      <c r="A90" s="18"/>
      <c r="B90" s="18"/>
      <c r="C90" s="19"/>
      <c r="D90" s="33">
        <v>331501005</v>
      </c>
      <c r="E90" s="33" t="s">
        <v>1105</v>
      </c>
    </row>
    <row r="91" s="82" customFormat="1" ht="21" customHeight="1" spans="1:5">
      <c r="A91" s="18"/>
      <c r="B91" s="18"/>
      <c r="C91" s="19"/>
      <c r="D91" s="33">
        <v>331501006</v>
      </c>
      <c r="E91" s="33" t="s">
        <v>1106</v>
      </c>
    </row>
    <row r="92" s="82" customFormat="1" ht="21" customHeight="1" spans="1:5">
      <c r="A92" s="18"/>
      <c r="B92" s="18"/>
      <c r="C92" s="19"/>
      <c r="D92" s="33">
        <v>331501007</v>
      </c>
      <c r="E92" s="33" t="s">
        <v>1108</v>
      </c>
    </row>
    <row r="93" s="82" customFormat="1" ht="38" customHeight="1" spans="1:5">
      <c r="A93" s="18"/>
      <c r="B93" s="18"/>
      <c r="C93" s="19"/>
      <c r="D93" s="33">
        <v>331501008</v>
      </c>
      <c r="E93" s="33" t="s">
        <v>1109</v>
      </c>
    </row>
    <row r="94" s="82" customFormat="1" ht="21" customHeight="1" spans="1:5">
      <c r="A94" s="18"/>
      <c r="B94" s="18"/>
      <c r="C94" s="19"/>
      <c r="D94" s="33">
        <v>331501009</v>
      </c>
      <c r="E94" s="33" t="s">
        <v>1110</v>
      </c>
    </row>
    <row r="95" s="82" customFormat="1" ht="21" customHeight="1" spans="1:5">
      <c r="A95" s="20"/>
      <c r="B95" s="20"/>
      <c r="C95" s="21"/>
      <c r="D95" s="33">
        <v>331501010</v>
      </c>
      <c r="E95" s="33" t="s">
        <v>1111</v>
      </c>
    </row>
    <row r="96" s="82" customFormat="1" ht="21" customHeight="1" spans="1:5">
      <c r="A96" s="14">
        <v>28</v>
      </c>
      <c r="B96" s="14" t="s">
        <v>174</v>
      </c>
      <c r="C96" s="15" t="s">
        <v>175</v>
      </c>
      <c r="D96" s="33">
        <v>331501001</v>
      </c>
      <c r="E96" s="33" t="s">
        <v>1100</v>
      </c>
    </row>
    <row r="97" s="82" customFormat="1" ht="21" customHeight="1" spans="1:5">
      <c r="A97" s="18"/>
      <c r="B97" s="18"/>
      <c r="C97" s="19"/>
      <c r="D97" s="33">
        <v>331501002</v>
      </c>
      <c r="E97" s="33" t="s">
        <v>1102</v>
      </c>
    </row>
    <row r="98" s="82" customFormat="1" ht="21" customHeight="1" spans="1:5">
      <c r="A98" s="18"/>
      <c r="B98" s="18"/>
      <c r="C98" s="19"/>
      <c r="D98" s="33">
        <v>331501003</v>
      </c>
      <c r="E98" s="33" t="s">
        <v>1103</v>
      </c>
    </row>
    <row r="99" s="82" customFormat="1" ht="21" customHeight="1" spans="1:5">
      <c r="A99" s="18"/>
      <c r="B99" s="18"/>
      <c r="C99" s="19"/>
      <c r="D99" s="33">
        <v>331501004</v>
      </c>
      <c r="E99" s="33" t="s">
        <v>1104</v>
      </c>
    </row>
    <row r="100" s="82" customFormat="1" ht="21" customHeight="1" spans="1:5">
      <c r="A100" s="18"/>
      <c r="B100" s="18"/>
      <c r="C100" s="19"/>
      <c r="D100" s="33">
        <v>331501005</v>
      </c>
      <c r="E100" s="33" t="s">
        <v>1105</v>
      </c>
    </row>
    <row r="101" s="82" customFormat="1" ht="21" customHeight="1" spans="1:5">
      <c r="A101" s="18"/>
      <c r="B101" s="18"/>
      <c r="C101" s="19"/>
      <c r="D101" s="33">
        <v>331501006</v>
      </c>
      <c r="E101" s="33" t="s">
        <v>1106</v>
      </c>
    </row>
    <row r="102" s="82" customFormat="1" ht="21" customHeight="1" spans="1:5">
      <c r="A102" s="18"/>
      <c r="B102" s="18"/>
      <c r="C102" s="19"/>
      <c r="D102" s="33">
        <v>331501007</v>
      </c>
      <c r="E102" s="33" t="s">
        <v>1108</v>
      </c>
    </row>
    <row r="103" s="82" customFormat="1" ht="35" customHeight="1" spans="1:5">
      <c r="A103" s="18"/>
      <c r="B103" s="18"/>
      <c r="C103" s="19"/>
      <c r="D103" s="33">
        <v>331501008</v>
      </c>
      <c r="E103" s="33" t="s">
        <v>1109</v>
      </c>
    </row>
    <row r="104" s="82" customFormat="1" ht="21" customHeight="1" spans="1:5">
      <c r="A104" s="18"/>
      <c r="B104" s="18"/>
      <c r="C104" s="19"/>
      <c r="D104" s="33">
        <v>331501009</v>
      </c>
      <c r="E104" s="33" t="s">
        <v>1110</v>
      </c>
    </row>
    <row r="105" s="82" customFormat="1" ht="21" customHeight="1" spans="1:5">
      <c r="A105" s="20"/>
      <c r="B105" s="20"/>
      <c r="C105" s="21"/>
      <c r="D105" s="33">
        <v>331501010</v>
      </c>
      <c r="E105" s="33" t="s">
        <v>1111</v>
      </c>
    </row>
    <row r="106" s="82" customFormat="1" ht="21" customHeight="1" spans="1:5">
      <c r="A106" s="14">
        <v>29</v>
      </c>
      <c r="B106" s="14" t="s">
        <v>180</v>
      </c>
      <c r="C106" s="15" t="s">
        <v>181</v>
      </c>
      <c r="D106" s="33">
        <v>331501014</v>
      </c>
      <c r="E106" s="33" t="s">
        <v>1112</v>
      </c>
    </row>
    <row r="107" s="82" customFormat="1" ht="21" customHeight="1" spans="1:5">
      <c r="A107" s="18"/>
      <c r="B107" s="18"/>
      <c r="C107" s="19"/>
      <c r="D107" s="33">
        <v>331503006</v>
      </c>
      <c r="E107" s="33" t="s">
        <v>1113</v>
      </c>
    </row>
    <row r="108" s="82" customFormat="1" ht="21" customHeight="1" spans="1:5">
      <c r="A108" s="18"/>
      <c r="B108" s="20"/>
      <c r="C108" s="19"/>
      <c r="D108" s="33">
        <v>331503008</v>
      </c>
      <c r="E108" s="33" t="s">
        <v>1114</v>
      </c>
    </row>
    <row r="109" s="82" customFormat="1" ht="21" customHeight="1" spans="1:5">
      <c r="A109" s="34">
        <v>30</v>
      </c>
      <c r="B109" s="210" t="s">
        <v>185</v>
      </c>
      <c r="C109" s="33" t="s">
        <v>186</v>
      </c>
      <c r="D109" s="33">
        <v>331501011</v>
      </c>
      <c r="E109" s="33" t="s">
        <v>1115</v>
      </c>
    </row>
    <row r="110" s="82" customFormat="1" ht="21" customHeight="1" spans="1:5">
      <c r="A110" s="34"/>
      <c r="B110" s="34"/>
      <c r="C110" s="33"/>
      <c r="D110" s="33">
        <v>331501012</v>
      </c>
      <c r="E110" s="33" t="s">
        <v>1116</v>
      </c>
    </row>
    <row r="111" s="82" customFormat="1" ht="21" customHeight="1" spans="1:5">
      <c r="A111" s="34"/>
      <c r="B111" s="34"/>
      <c r="C111" s="33"/>
      <c r="D111" s="33">
        <v>331501013</v>
      </c>
      <c r="E111" s="33" t="s">
        <v>1117</v>
      </c>
    </row>
    <row r="112" s="82" customFormat="1" ht="21" customHeight="1" spans="1:5">
      <c r="A112" s="18">
        <v>30</v>
      </c>
      <c r="B112" s="212" t="s">
        <v>185</v>
      </c>
      <c r="C112" s="19" t="s">
        <v>186</v>
      </c>
      <c r="D112" s="21">
        <v>331501063</v>
      </c>
      <c r="E112" s="21" t="s">
        <v>1118</v>
      </c>
    </row>
    <row r="113" s="82" customFormat="1" ht="21" customHeight="1" spans="1:5">
      <c r="A113" s="18"/>
      <c r="B113" s="18"/>
      <c r="C113" s="19"/>
      <c r="D113" s="33">
        <v>331501015</v>
      </c>
      <c r="E113" s="33" t="s">
        <v>1121</v>
      </c>
    </row>
    <row r="114" s="82" customFormat="1" ht="21" customHeight="1" spans="1:5">
      <c r="A114" s="18"/>
      <c r="B114" s="18"/>
      <c r="C114" s="19"/>
      <c r="D114" s="33">
        <v>331501016</v>
      </c>
      <c r="E114" s="33" t="s">
        <v>1122</v>
      </c>
    </row>
    <row r="115" s="82" customFormat="1" ht="21" customHeight="1" spans="1:5">
      <c r="A115" s="20"/>
      <c r="B115" s="20"/>
      <c r="C115" s="21"/>
      <c r="D115" s="33">
        <v>331503005</v>
      </c>
      <c r="E115" s="33" t="s">
        <v>1125</v>
      </c>
    </row>
    <row r="116" s="82" customFormat="1" ht="21" customHeight="1" spans="1:5">
      <c r="A116" s="34">
        <v>31</v>
      </c>
      <c r="B116" s="34" t="s">
        <v>191</v>
      </c>
      <c r="C116" s="33" t="s">
        <v>192</v>
      </c>
      <c r="D116" s="33">
        <v>331503001</v>
      </c>
      <c r="E116" s="33" t="s">
        <v>1127</v>
      </c>
    </row>
    <row r="117" s="82" customFormat="1" ht="21" customHeight="1" spans="1:5">
      <c r="A117" s="34">
        <v>32</v>
      </c>
      <c r="B117" s="34" t="s">
        <v>199</v>
      </c>
      <c r="C117" s="33" t="s">
        <v>200</v>
      </c>
      <c r="D117" s="33">
        <v>331503002</v>
      </c>
      <c r="E117" s="33" t="s">
        <v>1129</v>
      </c>
    </row>
    <row r="118" s="82" customFormat="1" ht="21" customHeight="1" spans="1:5">
      <c r="A118" s="34">
        <v>33</v>
      </c>
      <c r="B118" s="14" t="s">
        <v>206</v>
      </c>
      <c r="C118" s="33" t="s">
        <v>207</v>
      </c>
      <c r="D118" s="33">
        <v>330703005</v>
      </c>
      <c r="E118" s="33" t="s">
        <v>1130</v>
      </c>
    </row>
    <row r="119" s="82" customFormat="1" ht="21" customHeight="1" spans="1:5">
      <c r="A119" s="34"/>
      <c r="B119" s="20"/>
      <c r="C119" s="33"/>
      <c r="D119" s="33">
        <v>330703012</v>
      </c>
      <c r="E119" s="33" t="s">
        <v>1830</v>
      </c>
    </row>
    <row r="120" s="82" customFormat="1" ht="21" customHeight="1" spans="1:5">
      <c r="A120" s="34">
        <v>34</v>
      </c>
      <c r="B120" s="34" t="s">
        <v>215</v>
      </c>
      <c r="C120" s="33" t="s">
        <v>216</v>
      </c>
      <c r="D120" s="33">
        <v>331503003</v>
      </c>
      <c r="E120" s="33" t="s">
        <v>1132</v>
      </c>
    </row>
    <row r="121" s="82" customFormat="1" ht="21" customHeight="1" spans="1:5">
      <c r="A121" s="14">
        <v>35</v>
      </c>
      <c r="B121" s="34" t="s">
        <v>222</v>
      </c>
      <c r="C121" s="15" t="s">
        <v>223</v>
      </c>
      <c r="D121" s="33">
        <v>331503004</v>
      </c>
      <c r="E121" s="33" t="s">
        <v>1133</v>
      </c>
    </row>
    <row r="122" s="82" customFormat="1" ht="21" customHeight="1" spans="1:5">
      <c r="A122" s="14">
        <v>36</v>
      </c>
      <c r="B122" s="34" t="s">
        <v>229</v>
      </c>
      <c r="C122" s="33" t="s">
        <v>230</v>
      </c>
      <c r="D122" s="33">
        <v>331503009</v>
      </c>
      <c r="E122" s="33" t="s">
        <v>1136</v>
      </c>
    </row>
    <row r="123" s="82" customFormat="1" ht="28" customHeight="1" spans="1:5">
      <c r="A123" s="18"/>
      <c r="B123" s="34"/>
      <c r="C123" s="33"/>
      <c r="D123" s="33">
        <v>331503010</v>
      </c>
      <c r="E123" s="33" t="s">
        <v>1138</v>
      </c>
    </row>
    <row r="124" s="82" customFormat="1" ht="21" customHeight="1" spans="1:5">
      <c r="A124" s="18"/>
      <c r="B124" s="34"/>
      <c r="C124" s="33"/>
      <c r="D124" s="33">
        <v>331503012</v>
      </c>
      <c r="E124" s="33" t="s">
        <v>1140</v>
      </c>
    </row>
    <row r="125" s="82" customFormat="1" ht="21" customHeight="1" spans="1:5">
      <c r="A125" s="18"/>
      <c r="B125" s="34"/>
      <c r="C125" s="33"/>
      <c r="D125" s="33">
        <v>331503013</v>
      </c>
      <c r="E125" s="33" t="s">
        <v>1142</v>
      </c>
    </row>
    <row r="126" s="82" customFormat="1" ht="21" customHeight="1" spans="1:5">
      <c r="A126" s="18"/>
      <c r="B126" s="34"/>
      <c r="C126" s="33"/>
      <c r="D126" s="33">
        <v>331503014</v>
      </c>
      <c r="E126" s="33" t="s">
        <v>1143</v>
      </c>
    </row>
    <row r="127" s="82" customFormat="1" ht="21" customHeight="1" spans="1:5">
      <c r="A127" s="18"/>
      <c r="B127" s="34"/>
      <c r="C127" s="33"/>
      <c r="D127" s="33">
        <v>331503011</v>
      </c>
      <c r="E127" s="33" t="s">
        <v>1145</v>
      </c>
    </row>
    <row r="128" s="82" customFormat="1" ht="21" customHeight="1" spans="1:5">
      <c r="A128" s="14">
        <v>37</v>
      </c>
      <c r="B128" s="34" t="s">
        <v>236</v>
      </c>
      <c r="C128" s="33" t="s">
        <v>237</v>
      </c>
      <c r="D128" s="33">
        <v>331503007</v>
      </c>
      <c r="E128" s="33" t="s">
        <v>1146</v>
      </c>
    </row>
    <row r="129" s="82" customFormat="1" ht="21" customHeight="1" spans="1:5">
      <c r="A129" s="14">
        <v>38</v>
      </c>
      <c r="B129" s="34" t="s">
        <v>243</v>
      </c>
      <c r="C129" s="33" t="s">
        <v>244</v>
      </c>
      <c r="D129" s="33">
        <v>331503017</v>
      </c>
      <c r="E129" s="33" t="s">
        <v>1148</v>
      </c>
    </row>
    <row r="130" s="82" customFormat="1" ht="21" customHeight="1" spans="1:5">
      <c r="A130" s="18"/>
      <c r="B130" s="34"/>
      <c r="C130" s="33"/>
      <c r="D130" s="33">
        <v>331503015</v>
      </c>
      <c r="E130" s="33" t="s">
        <v>1149</v>
      </c>
    </row>
    <row r="131" s="82" customFormat="1" ht="21" customHeight="1" spans="1:5">
      <c r="A131" s="14">
        <v>39</v>
      </c>
      <c r="B131" s="14" t="s">
        <v>250</v>
      </c>
      <c r="C131" s="15" t="s">
        <v>251</v>
      </c>
      <c r="D131" s="33">
        <v>331518001</v>
      </c>
      <c r="E131" s="33" t="s">
        <v>1151</v>
      </c>
    </row>
    <row r="132" s="82" customFormat="1" ht="21" customHeight="1" spans="1:5">
      <c r="A132" s="18"/>
      <c r="B132" s="18"/>
      <c r="C132" s="19"/>
      <c r="D132" s="33">
        <v>331503018</v>
      </c>
      <c r="E132" s="33" t="s">
        <v>1153</v>
      </c>
    </row>
    <row r="133" s="82" customFormat="1" ht="21" customHeight="1" spans="1:5">
      <c r="A133" s="18"/>
      <c r="B133" s="20"/>
      <c r="C133" s="19"/>
      <c r="D133" s="33">
        <v>331503019</v>
      </c>
      <c r="E133" s="33" t="s">
        <v>1154</v>
      </c>
    </row>
    <row r="134" s="82" customFormat="1" ht="21" customHeight="1" spans="1:5">
      <c r="A134" s="14">
        <v>40</v>
      </c>
      <c r="B134" s="14" t="s">
        <v>259</v>
      </c>
      <c r="C134" s="15" t="s">
        <v>260</v>
      </c>
      <c r="D134" s="33">
        <v>331504006</v>
      </c>
      <c r="E134" s="33" t="s">
        <v>1155</v>
      </c>
    </row>
    <row r="135" s="82" customFormat="1" ht="21" customHeight="1" spans="1:5">
      <c r="A135" s="18"/>
      <c r="B135" s="20"/>
      <c r="C135" s="19"/>
      <c r="D135" s="33">
        <v>331504007</v>
      </c>
      <c r="E135" s="33" t="s">
        <v>1156</v>
      </c>
    </row>
    <row r="136" s="82" customFormat="1" ht="21" customHeight="1" spans="1:5">
      <c r="A136" s="14">
        <v>41</v>
      </c>
      <c r="B136" s="14" t="s">
        <v>265</v>
      </c>
      <c r="C136" s="15" t="s">
        <v>266</v>
      </c>
      <c r="D136" s="33">
        <v>331504006</v>
      </c>
      <c r="E136" s="33" t="s">
        <v>1155</v>
      </c>
    </row>
    <row r="137" s="82" customFormat="1" ht="21" customHeight="1" spans="1:5">
      <c r="A137" s="18"/>
      <c r="B137" s="20"/>
      <c r="C137" s="19"/>
      <c r="D137" s="33">
        <v>331504007</v>
      </c>
      <c r="E137" s="33" t="s">
        <v>1156</v>
      </c>
    </row>
    <row r="138" s="82" customFormat="1" ht="18" customHeight="1" spans="1:5">
      <c r="A138" s="14">
        <v>42</v>
      </c>
      <c r="B138" s="14" t="s">
        <v>271</v>
      </c>
      <c r="C138" s="15" t="s">
        <v>272</v>
      </c>
      <c r="D138" s="33">
        <v>331504001</v>
      </c>
      <c r="E138" s="33" t="s">
        <v>1157</v>
      </c>
    </row>
    <row r="139" s="82" customFormat="1" ht="18" customHeight="1" spans="1:5">
      <c r="A139" s="18"/>
      <c r="B139" s="18"/>
      <c r="C139" s="19"/>
      <c r="D139" s="33">
        <v>331504002</v>
      </c>
      <c r="E139" s="33" t="s">
        <v>1159</v>
      </c>
    </row>
    <row r="140" s="82" customFormat="1" ht="18" customHeight="1" spans="1:5">
      <c r="A140" s="18"/>
      <c r="B140" s="18"/>
      <c r="C140" s="19"/>
      <c r="D140" s="33">
        <v>331504003</v>
      </c>
      <c r="E140" s="33" t="s">
        <v>1160</v>
      </c>
    </row>
    <row r="141" s="82" customFormat="1" ht="18" customHeight="1" spans="1:5">
      <c r="A141" s="18"/>
      <c r="B141" s="18"/>
      <c r="C141" s="19"/>
      <c r="D141" s="33">
        <v>331504004</v>
      </c>
      <c r="E141" s="33" t="s">
        <v>1162</v>
      </c>
    </row>
    <row r="142" s="82" customFormat="1" ht="18" customHeight="1" spans="1:5">
      <c r="A142" s="18"/>
      <c r="B142" s="20"/>
      <c r="C142" s="19"/>
      <c r="D142" s="33">
        <v>331504005</v>
      </c>
      <c r="E142" s="33" t="s">
        <v>1164</v>
      </c>
    </row>
    <row r="143" s="82" customFormat="1" ht="18.4" customHeight="1" spans="1:5">
      <c r="A143" s="14">
        <v>43</v>
      </c>
      <c r="B143" s="14" t="s">
        <v>278</v>
      </c>
      <c r="C143" s="15" t="s">
        <v>279</v>
      </c>
      <c r="D143" s="33">
        <v>331504001</v>
      </c>
      <c r="E143" s="33" t="s">
        <v>1157</v>
      </c>
    </row>
    <row r="144" s="82" customFormat="1" ht="18.4" customHeight="1" spans="1:5">
      <c r="A144" s="18"/>
      <c r="B144" s="18"/>
      <c r="C144" s="19"/>
      <c r="D144" s="33">
        <v>331504002</v>
      </c>
      <c r="E144" s="33" t="s">
        <v>1159</v>
      </c>
    </row>
    <row r="145" s="82" customFormat="1" ht="18.4" customHeight="1" spans="1:5">
      <c r="A145" s="18"/>
      <c r="B145" s="18"/>
      <c r="C145" s="19"/>
      <c r="D145" s="33">
        <v>331504003</v>
      </c>
      <c r="E145" s="33" t="s">
        <v>1160</v>
      </c>
    </row>
    <row r="146" s="82" customFormat="1" ht="18.4" customHeight="1" spans="1:5">
      <c r="A146" s="18"/>
      <c r="B146" s="18"/>
      <c r="C146" s="19"/>
      <c r="D146" s="33">
        <v>331504004</v>
      </c>
      <c r="E146" s="33" t="s">
        <v>1162</v>
      </c>
    </row>
    <row r="147" s="82" customFormat="1" ht="18.4" customHeight="1" spans="1:5">
      <c r="A147" s="18"/>
      <c r="B147" s="20"/>
      <c r="C147" s="19"/>
      <c r="D147" s="33">
        <v>331504005</v>
      </c>
      <c r="E147" s="33" t="s">
        <v>1164</v>
      </c>
    </row>
    <row r="148" s="82" customFormat="1" ht="21" customHeight="1" spans="1:5">
      <c r="A148" s="34">
        <v>44</v>
      </c>
      <c r="B148" s="34" t="s">
        <v>284</v>
      </c>
      <c r="C148" s="33" t="s">
        <v>285</v>
      </c>
      <c r="D148" s="33">
        <v>331504010</v>
      </c>
      <c r="E148" s="33" t="s">
        <v>1165</v>
      </c>
    </row>
    <row r="149" s="82" customFormat="1" ht="21" customHeight="1" spans="1:5">
      <c r="A149" s="34"/>
      <c r="B149" s="34"/>
      <c r="C149" s="33"/>
      <c r="D149" s="33">
        <v>331504011</v>
      </c>
      <c r="E149" s="33" t="s">
        <v>1167</v>
      </c>
    </row>
    <row r="150" s="82" customFormat="1" ht="21" customHeight="1" spans="1:5">
      <c r="A150" s="34"/>
      <c r="B150" s="34"/>
      <c r="C150" s="33"/>
      <c r="D150" s="33">
        <v>331518002</v>
      </c>
      <c r="E150" s="33" t="s">
        <v>1168</v>
      </c>
    </row>
    <row r="151" s="82" customFormat="1" ht="21" customHeight="1" spans="1:5">
      <c r="A151" s="14">
        <v>45</v>
      </c>
      <c r="B151" s="14" t="s">
        <v>289</v>
      </c>
      <c r="C151" s="15" t="s">
        <v>290</v>
      </c>
      <c r="D151" s="33">
        <v>331504010</v>
      </c>
      <c r="E151" s="33" t="s">
        <v>1165</v>
      </c>
    </row>
    <row r="152" s="82" customFormat="1" ht="21" customHeight="1" spans="1:5">
      <c r="A152" s="18"/>
      <c r="B152" s="18"/>
      <c r="C152" s="19"/>
      <c r="D152" s="33">
        <v>331504011</v>
      </c>
      <c r="E152" s="33" t="s">
        <v>1167</v>
      </c>
    </row>
    <row r="153" s="82" customFormat="1" ht="21" customHeight="1" spans="1:5">
      <c r="A153" s="20"/>
      <c r="B153" s="20"/>
      <c r="C153" s="21"/>
      <c r="D153" s="33">
        <v>331518002</v>
      </c>
      <c r="E153" s="33" t="s">
        <v>1168</v>
      </c>
    </row>
    <row r="154" s="82" customFormat="1" ht="32" customHeight="1" spans="1:5">
      <c r="A154" s="14">
        <v>46</v>
      </c>
      <c r="B154" s="14" t="s">
        <v>295</v>
      </c>
      <c r="C154" s="15" t="s">
        <v>296</v>
      </c>
      <c r="D154" s="33">
        <v>331501028</v>
      </c>
      <c r="E154" s="33" t="s">
        <v>1170</v>
      </c>
    </row>
    <row r="155" s="82" customFormat="1" ht="21" customHeight="1" spans="1:5">
      <c r="A155" s="18"/>
      <c r="B155" s="18"/>
      <c r="C155" s="19"/>
      <c r="D155" s="33">
        <v>331501032</v>
      </c>
      <c r="E155" s="33" t="s">
        <v>1172</v>
      </c>
    </row>
    <row r="156" s="82" customFormat="1" ht="21" customHeight="1" spans="1:5">
      <c r="A156" s="20"/>
      <c r="B156" s="20"/>
      <c r="C156" s="21"/>
      <c r="D156" s="33">
        <v>331501043</v>
      </c>
      <c r="E156" s="33" t="s">
        <v>1074</v>
      </c>
    </row>
    <row r="157" s="82" customFormat="1" ht="33" customHeight="1" spans="1:5">
      <c r="A157" s="14">
        <v>47</v>
      </c>
      <c r="B157" s="14" t="s">
        <v>302</v>
      </c>
      <c r="C157" s="15" t="s">
        <v>303</v>
      </c>
      <c r="D157" s="33">
        <v>331501028</v>
      </c>
      <c r="E157" s="33" t="s">
        <v>1170</v>
      </c>
    </row>
    <row r="158" s="82" customFormat="1" ht="21" customHeight="1" spans="1:5">
      <c r="A158" s="18"/>
      <c r="B158" s="18"/>
      <c r="C158" s="19"/>
      <c r="D158" s="33">
        <v>331501032</v>
      </c>
      <c r="E158" s="33" t="s">
        <v>1172</v>
      </c>
    </row>
    <row r="159" s="82" customFormat="1" ht="21" customHeight="1" spans="1:5">
      <c r="A159" s="20"/>
      <c r="B159" s="20"/>
      <c r="C159" s="21"/>
      <c r="D159" s="33">
        <v>331501043</v>
      </c>
      <c r="E159" s="33" t="s">
        <v>1074</v>
      </c>
    </row>
    <row r="160" s="82" customFormat="1" ht="21" customHeight="1" spans="1:5">
      <c r="A160" s="34">
        <v>48</v>
      </c>
      <c r="B160" s="34" t="s">
        <v>308</v>
      </c>
      <c r="C160" s="33" t="s">
        <v>309</v>
      </c>
      <c r="D160" s="33">
        <v>331505012</v>
      </c>
      <c r="E160" s="33" t="s">
        <v>1175</v>
      </c>
    </row>
    <row r="161" s="82" customFormat="1" ht="21" customHeight="1" spans="1:5">
      <c r="A161" s="34">
        <v>49</v>
      </c>
      <c r="B161" s="34" t="s">
        <v>313</v>
      </c>
      <c r="C161" s="33" t="s">
        <v>314</v>
      </c>
      <c r="D161" s="33">
        <v>331505012</v>
      </c>
      <c r="E161" s="33" t="s">
        <v>1175</v>
      </c>
    </row>
    <row r="162" s="82" customFormat="1" ht="21" customHeight="1" spans="1:5">
      <c r="A162" s="14">
        <v>50</v>
      </c>
      <c r="B162" s="14" t="s">
        <v>319</v>
      </c>
      <c r="C162" s="15" t="s">
        <v>320</v>
      </c>
      <c r="D162" s="33">
        <v>331501045</v>
      </c>
      <c r="E162" s="33" t="s">
        <v>1176</v>
      </c>
    </row>
    <row r="163" s="82" customFormat="1" ht="21" customHeight="1" spans="1:5">
      <c r="A163" s="18"/>
      <c r="B163" s="18"/>
      <c r="C163" s="19"/>
      <c r="D163" s="33">
        <v>331501046</v>
      </c>
      <c r="E163" s="33" t="s">
        <v>1177</v>
      </c>
    </row>
    <row r="164" s="82" customFormat="1" ht="21" customHeight="1" spans="1:5">
      <c r="A164" s="20"/>
      <c r="B164" s="20"/>
      <c r="C164" s="21"/>
      <c r="D164" s="33">
        <v>331501063</v>
      </c>
      <c r="E164" s="33" t="s">
        <v>1118</v>
      </c>
    </row>
    <row r="165" s="82" customFormat="1" ht="21" customHeight="1" spans="1:5">
      <c r="A165" s="14">
        <v>51</v>
      </c>
      <c r="B165" s="14" t="s">
        <v>324</v>
      </c>
      <c r="C165" s="15" t="s">
        <v>325</v>
      </c>
      <c r="D165" s="33">
        <v>331501045</v>
      </c>
      <c r="E165" s="33" t="s">
        <v>1176</v>
      </c>
    </row>
    <row r="166" s="82" customFormat="1" ht="21" customHeight="1" spans="1:5">
      <c r="A166" s="18"/>
      <c r="B166" s="18"/>
      <c r="C166" s="19"/>
      <c r="D166" s="33">
        <v>331501046</v>
      </c>
      <c r="E166" s="33" t="s">
        <v>1177</v>
      </c>
    </row>
    <row r="167" s="82" customFormat="1" ht="21" customHeight="1" spans="1:5">
      <c r="A167" s="20"/>
      <c r="B167" s="20"/>
      <c r="C167" s="21"/>
      <c r="D167" s="33">
        <v>331501063</v>
      </c>
      <c r="E167" s="33" t="s">
        <v>1118</v>
      </c>
    </row>
    <row r="168" s="82" customFormat="1" ht="21" customHeight="1" spans="1:5">
      <c r="A168" s="34">
        <v>52</v>
      </c>
      <c r="B168" s="210" t="s">
        <v>330</v>
      </c>
      <c r="C168" s="33" t="s">
        <v>331</v>
      </c>
      <c r="D168" s="33">
        <v>331505009</v>
      </c>
      <c r="E168" s="33" t="s">
        <v>1179</v>
      </c>
    </row>
    <row r="169" s="82" customFormat="1" ht="21" customHeight="1" spans="1:5">
      <c r="A169" s="34"/>
      <c r="B169" s="34"/>
      <c r="C169" s="33"/>
      <c r="D169" s="33">
        <v>331505010</v>
      </c>
      <c r="E169" s="33" t="s">
        <v>1180</v>
      </c>
    </row>
    <row r="170" s="82" customFormat="1" ht="21" customHeight="1" spans="1:5">
      <c r="A170" s="34"/>
      <c r="B170" s="34"/>
      <c r="C170" s="33"/>
      <c r="D170" s="33">
        <v>331505011</v>
      </c>
      <c r="E170" s="33" t="s">
        <v>1181</v>
      </c>
    </row>
    <row r="171" s="82" customFormat="1" ht="21" customHeight="1" spans="1:5">
      <c r="A171" s="34"/>
      <c r="B171" s="34"/>
      <c r="C171" s="33"/>
      <c r="D171" s="33">
        <v>331505038</v>
      </c>
      <c r="E171" s="33" t="s">
        <v>1183</v>
      </c>
    </row>
    <row r="172" s="82" customFormat="1" ht="21" customHeight="1" spans="1:5">
      <c r="A172" s="34"/>
      <c r="B172" s="34"/>
      <c r="C172" s="33"/>
      <c r="D172" s="33">
        <v>331505035</v>
      </c>
      <c r="E172" s="33" t="s">
        <v>1186</v>
      </c>
    </row>
    <row r="173" s="82" customFormat="1" ht="21" customHeight="1" spans="1:5">
      <c r="A173" s="34"/>
      <c r="B173" s="34"/>
      <c r="C173" s="33"/>
      <c r="D173" s="33">
        <v>331505001</v>
      </c>
      <c r="E173" s="33" t="s">
        <v>1190</v>
      </c>
    </row>
    <row r="174" s="82" customFormat="1" ht="21" customHeight="1" spans="1:5">
      <c r="A174" s="34"/>
      <c r="B174" s="34"/>
      <c r="C174" s="33"/>
      <c r="D174" s="33">
        <v>331515001</v>
      </c>
      <c r="E174" s="33" t="s">
        <v>1192</v>
      </c>
    </row>
    <row r="175" s="82" customFormat="1" ht="21" customHeight="1" spans="1:5">
      <c r="A175" s="34"/>
      <c r="B175" s="34"/>
      <c r="C175" s="33"/>
      <c r="D175" s="211" t="s">
        <v>1197</v>
      </c>
      <c r="E175" s="33" t="s">
        <v>1198</v>
      </c>
    </row>
    <row r="176" s="82" customFormat="1" ht="21" customHeight="1" spans="1:5">
      <c r="A176" s="34"/>
      <c r="B176" s="34"/>
      <c r="C176" s="33"/>
      <c r="D176" s="33">
        <v>331505008</v>
      </c>
      <c r="E176" s="33" t="s">
        <v>1200</v>
      </c>
    </row>
    <row r="177" s="82" customFormat="1" ht="21" customHeight="1" spans="1:5">
      <c r="A177" s="34"/>
      <c r="B177" s="34"/>
      <c r="C177" s="33"/>
      <c r="D177" s="33">
        <v>331505022</v>
      </c>
      <c r="E177" s="33" t="s">
        <v>1202</v>
      </c>
    </row>
    <row r="178" s="82" customFormat="1" ht="21" customHeight="1" spans="1:5">
      <c r="A178" s="34"/>
      <c r="B178" s="34"/>
      <c r="C178" s="33"/>
      <c r="D178" s="33">
        <v>331505023</v>
      </c>
      <c r="E178" s="33" t="s">
        <v>1203</v>
      </c>
    </row>
    <row r="179" s="82" customFormat="1" ht="21" customHeight="1" spans="1:5">
      <c r="A179" s="34"/>
      <c r="B179" s="34"/>
      <c r="C179" s="33"/>
      <c r="D179" s="33">
        <v>331505036</v>
      </c>
      <c r="E179" s="33" t="s">
        <v>1204</v>
      </c>
    </row>
    <row r="180" s="82" customFormat="1" ht="21" customHeight="1" spans="1:5">
      <c r="A180" s="34"/>
      <c r="B180" s="34"/>
      <c r="C180" s="33"/>
      <c r="D180" s="33">
        <v>331515005</v>
      </c>
      <c r="E180" s="33" t="s">
        <v>1205</v>
      </c>
    </row>
    <row r="181" s="82" customFormat="1" ht="21" customHeight="1" spans="1:5">
      <c r="A181" s="34"/>
      <c r="B181" s="34"/>
      <c r="C181" s="33"/>
      <c r="D181" s="33">
        <v>331515008</v>
      </c>
      <c r="E181" s="33" t="s">
        <v>1206</v>
      </c>
    </row>
    <row r="182" s="82" customFormat="1" ht="21" customHeight="1" spans="1:5">
      <c r="A182" s="34"/>
      <c r="B182" s="34"/>
      <c r="C182" s="33"/>
      <c r="D182" s="33">
        <v>331515002</v>
      </c>
      <c r="E182" s="33" t="s">
        <v>1207</v>
      </c>
    </row>
    <row r="183" s="82" customFormat="1" ht="21" customHeight="1" spans="1:5">
      <c r="A183" s="34"/>
      <c r="B183" s="34"/>
      <c r="C183" s="33"/>
      <c r="D183" s="33">
        <v>331515003</v>
      </c>
      <c r="E183" s="33" t="s">
        <v>1209</v>
      </c>
    </row>
    <row r="184" s="82" customFormat="1" ht="21" customHeight="1" spans="1:5">
      <c r="A184" s="34"/>
      <c r="B184" s="34"/>
      <c r="C184" s="33"/>
      <c r="D184" s="33">
        <v>331505019</v>
      </c>
      <c r="E184" s="33" t="s">
        <v>1210</v>
      </c>
    </row>
    <row r="185" s="82" customFormat="1" ht="21" customHeight="1" spans="1:5">
      <c r="A185" s="34"/>
      <c r="B185" s="34"/>
      <c r="C185" s="33"/>
      <c r="D185" s="33">
        <v>331505025</v>
      </c>
      <c r="E185" s="33" t="s">
        <v>1212</v>
      </c>
    </row>
    <row r="186" s="82" customFormat="1" ht="21" customHeight="1" spans="1:5">
      <c r="A186" s="34"/>
      <c r="B186" s="34"/>
      <c r="C186" s="33"/>
      <c r="D186" s="33">
        <v>331505027</v>
      </c>
      <c r="E186" s="33" t="s">
        <v>1213</v>
      </c>
    </row>
    <row r="187" s="82" customFormat="1" ht="21" customHeight="1" spans="1:5">
      <c r="A187" s="34"/>
      <c r="B187" s="34"/>
      <c r="C187" s="33"/>
      <c r="D187" s="33">
        <v>331515007</v>
      </c>
      <c r="E187" s="33" t="s">
        <v>1214</v>
      </c>
    </row>
    <row r="188" s="82" customFormat="1" ht="37" customHeight="1" spans="1:5">
      <c r="A188" s="18">
        <v>52</v>
      </c>
      <c r="B188" s="212" t="s">
        <v>330</v>
      </c>
      <c r="C188" s="19" t="s">
        <v>331</v>
      </c>
      <c r="D188" s="21">
        <v>331515006</v>
      </c>
      <c r="E188" s="21" t="s">
        <v>1215</v>
      </c>
    </row>
    <row r="189" s="82" customFormat="1" ht="21" customHeight="1" spans="1:5">
      <c r="A189" s="18"/>
      <c r="B189" s="18"/>
      <c r="C189" s="19"/>
      <c r="D189" s="33">
        <v>331505039</v>
      </c>
      <c r="E189" s="33" t="s">
        <v>1216</v>
      </c>
    </row>
    <row r="190" s="82" customFormat="1" ht="21" customHeight="1" spans="1:5">
      <c r="A190" s="18"/>
      <c r="B190" s="18"/>
      <c r="C190" s="19"/>
      <c r="D190" s="33">
        <v>331509007</v>
      </c>
      <c r="E190" s="33" t="s">
        <v>1217</v>
      </c>
    </row>
    <row r="191" s="82" customFormat="1" ht="21" customHeight="1" spans="1:5">
      <c r="A191" s="18"/>
      <c r="B191" s="18"/>
      <c r="C191" s="19"/>
      <c r="D191" s="33">
        <v>331515009</v>
      </c>
      <c r="E191" s="33" t="s">
        <v>1218</v>
      </c>
    </row>
    <row r="192" s="82" customFormat="1" ht="21" customHeight="1" spans="1:5">
      <c r="A192" s="18"/>
      <c r="B192" s="18"/>
      <c r="C192" s="19"/>
      <c r="D192" s="33">
        <v>331505040</v>
      </c>
      <c r="E192" s="33" t="s">
        <v>1220</v>
      </c>
    </row>
    <row r="193" s="82" customFormat="1" ht="21" customHeight="1" spans="1:5">
      <c r="A193" s="18"/>
      <c r="B193" s="18"/>
      <c r="C193" s="19"/>
      <c r="D193" s="33">
        <v>331505002</v>
      </c>
      <c r="E193" s="33" t="s">
        <v>1222</v>
      </c>
    </row>
    <row r="194" s="82" customFormat="1" ht="21" customHeight="1" spans="1:5">
      <c r="A194" s="18"/>
      <c r="B194" s="18"/>
      <c r="C194" s="19"/>
      <c r="D194" s="211" t="s">
        <v>1223</v>
      </c>
      <c r="E194" s="33" t="s">
        <v>1224</v>
      </c>
    </row>
    <row r="195" s="82" customFormat="1" ht="21" customHeight="1" spans="1:5">
      <c r="A195" s="18"/>
      <c r="B195" s="18"/>
      <c r="C195" s="19"/>
      <c r="D195" s="33">
        <v>331505004</v>
      </c>
      <c r="E195" s="33" t="s">
        <v>1225</v>
      </c>
    </row>
    <row r="196" s="82" customFormat="1" ht="21" customHeight="1" spans="1:5">
      <c r="A196" s="18"/>
      <c r="B196" s="18"/>
      <c r="C196" s="19"/>
      <c r="D196" s="33">
        <v>331505005</v>
      </c>
      <c r="E196" s="33" t="s">
        <v>1227</v>
      </c>
    </row>
    <row r="197" s="82" customFormat="1" ht="21" customHeight="1" spans="1:5">
      <c r="A197" s="18"/>
      <c r="B197" s="18"/>
      <c r="C197" s="19"/>
      <c r="D197" s="33">
        <v>331505024</v>
      </c>
      <c r="E197" s="33" t="s">
        <v>1229</v>
      </c>
    </row>
    <row r="198" s="82" customFormat="1" ht="21" customHeight="1" spans="1:5">
      <c r="A198" s="18"/>
      <c r="B198" s="18"/>
      <c r="C198" s="19"/>
      <c r="D198" s="33">
        <v>331505013</v>
      </c>
      <c r="E198" s="33" t="s">
        <v>1230</v>
      </c>
    </row>
    <row r="199" s="82" customFormat="1" ht="21" customHeight="1" spans="1:5">
      <c r="A199" s="18"/>
      <c r="B199" s="18"/>
      <c r="C199" s="19"/>
      <c r="D199" s="33">
        <v>331505014</v>
      </c>
      <c r="E199" s="33" t="s">
        <v>1231</v>
      </c>
    </row>
    <row r="200" s="82" customFormat="1" ht="35" customHeight="1" spans="1:5">
      <c r="A200" s="18"/>
      <c r="B200" s="18"/>
      <c r="C200" s="19"/>
      <c r="D200" s="33">
        <v>331505015</v>
      </c>
      <c r="E200" s="33" t="s">
        <v>1232</v>
      </c>
    </row>
    <row r="201" s="82" customFormat="1" ht="21" customHeight="1" spans="1:5">
      <c r="A201" s="18"/>
      <c r="B201" s="18"/>
      <c r="C201" s="19"/>
      <c r="D201" s="33">
        <v>331505016</v>
      </c>
      <c r="E201" s="33" t="s">
        <v>1233</v>
      </c>
    </row>
    <row r="202" s="82" customFormat="1" ht="21" customHeight="1" spans="1:5">
      <c r="A202" s="18"/>
      <c r="B202" s="18"/>
      <c r="C202" s="19"/>
      <c r="D202" s="33">
        <v>331505017</v>
      </c>
      <c r="E202" s="33" t="s">
        <v>1234</v>
      </c>
    </row>
    <row r="203" s="82" customFormat="1" ht="21" customHeight="1" spans="1:5">
      <c r="A203" s="18"/>
      <c r="B203" s="18"/>
      <c r="C203" s="19"/>
      <c r="D203" s="33">
        <v>331505018</v>
      </c>
      <c r="E203" s="33" t="s">
        <v>1235</v>
      </c>
    </row>
    <row r="204" s="82" customFormat="1" ht="21" customHeight="1" spans="1:5">
      <c r="A204" s="18"/>
      <c r="B204" s="18"/>
      <c r="C204" s="19"/>
      <c r="D204" s="33">
        <v>331505026</v>
      </c>
      <c r="E204" s="33" t="s">
        <v>1236</v>
      </c>
    </row>
    <row r="205" s="82" customFormat="1" ht="21" customHeight="1" spans="1:5">
      <c r="A205" s="18"/>
      <c r="B205" s="18"/>
      <c r="C205" s="19"/>
      <c r="D205" s="33">
        <v>331508004</v>
      </c>
      <c r="E205" s="33" t="s">
        <v>1237</v>
      </c>
    </row>
    <row r="206" s="82" customFormat="1" ht="21" customHeight="1" spans="1:5">
      <c r="A206" s="18"/>
      <c r="B206" s="18"/>
      <c r="C206" s="19"/>
      <c r="D206" s="33">
        <v>331505020</v>
      </c>
      <c r="E206" s="33" t="s">
        <v>1238</v>
      </c>
    </row>
    <row r="207" s="82" customFormat="1" ht="21" customHeight="1" spans="1:5">
      <c r="A207" s="18"/>
      <c r="B207" s="18"/>
      <c r="C207" s="19"/>
      <c r="D207" s="211" t="s">
        <v>1239</v>
      </c>
      <c r="E207" s="33" t="s">
        <v>1240</v>
      </c>
    </row>
    <row r="208" s="82" customFormat="1" ht="31" customHeight="1" spans="1:5">
      <c r="A208" s="18"/>
      <c r="B208" s="18"/>
      <c r="C208" s="19"/>
      <c r="D208" s="33">
        <v>331509008</v>
      </c>
      <c r="E208" s="33" t="s">
        <v>1241</v>
      </c>
    </row>
    <row r="209" s="82" customFormat="1" ht="21" customHeight="1" spans="1:5">
      <c r="A209" s="20"/>
      <c r="B209" s="20"/>
      <c r="C209" s="21"/>
      <c r="D209" s="33">
        <v>331515004</v>
      </c>
      <c r="E209" s="33" t="s">
        <v>1242</v>
      </c>
    </row>
    <row r="210" s="82" customFormat="1" ht="21" customHeight="1" spans="1:5">
      <c r="A210" s="34">
        <v>53</v>
      </c>
      <c r="B210" s="210" t="s">
        <v>340</v>
      </c>
      <c r="C210" s="33" t="s">
        <v>341</v>
      </c>
      <c r="D210" s="33">
        <v>331505009</v>
      </c>
      <c r="E210" s="33" t="s">
        <v>1179</v>
      </c>
    </row>
    <row r="211" s="82" customFormat="1" ht="21" customHeight="1" spans="1:5">
      <c r="A211" s="34"/>
      <c r="B211" s="34"/>
      <c r="C211" s="33"/>
      <c r="D211" s="33">
        <v>331505010</v>
      </c>
      <c r="E211" s="33" t="s">
        <v>1180</v>
      </c>
    </row>
    <row r="212" s="82" customFormat="1" ht="21" customHeight="1" spans="1:5">
      <c r="A212" s="34"/>
      <c r="B212" s="34"/>
      <c r="C212" s="33"/>
      <c r="D212" s="33">
        <v>331505011</v>
      </c>
      <c r="E212" s="33" t="s">
        <v>1181</v>
      </c>
    </row>
    <row r="213" s="82" customFormat="1" ht="21" customHeight="1" spans="1:5">
      <c r="A213" s="34"/>
      <c r="B213" s="34"/>
      <c r="C213" s="33"/>
      <c r="D213" s="33">
        <v>331505038</v>
      </c>
      <c r="E213" s="33" t="s">
        <v>1183</v>
      </c>
    </row>
    <row r="214" s="82" customFormat="1" ht="21" customHeight="1" spans="1:5">
      <c r="A214" s="34"/>
      <c r="B214" s="34"/>
      <c r="C214" s="33"/>
      <c r="D214" s="33">
        <v>331505035</v>
      </c>
      <c r="E214" s="33" t="s">
        <v>1186</v>
      </c>
    </row>
    <row r="215" s="82" customFormat="1" ht="21" customHeight="1" spans="1:5">
      <c r="A215" s="34"/>
      <c r="B215" s="34"/>
      <c r="C215" s="33"/>
      <c r="D215" s="33">
        <v>331505001</v>
      </c>
      <c r="E215" s="33" t="s">
        <v>1190</v>
      </c>
    </row>
    <row r="216" s="82" customFormat="1" ht="21" customHeight="1" spans="1:5">
      <c r="A216" s="34"/>
      <c r="B216" s="34"/>
      <c r="C216" s="33"/>
      <c r="D216" s="33">
        <v>331515001</v>
      </c>
      <c r="E216" s="33" t="s">
        <v>1192</v>
      </c>
    </row>
    <row r="217" s="82" customFormat="1" ht="21" customHeight="1" spans="1:5">
      <c r="A217" s="34"/>
      <c r="B217" s="34"/>
      <c r="C217" s="33"/>
      <c r="D217" s="211" t="s">
        <v>1197</v>
      </c>
      <c r="E217" s="33" t="s">
        <v>1198</v>
      </c>
    </row>
    <row r="218" s="82" customFormat="1" ht="21" customHeight="1" spans="1:5">
      <c r="A218" s="34"/>
      <c r="B218" s="34"/>
      <c r="C218" s="33"/>
      <c r="D218" s="33">
        <v>331505008</v>
      </c>
      <c r="E218" s="33" t="s">
        <v>1200</v>
      </c>
    </row>
    <row r="219" s="82" customFormat="1" ht="21" customHeight="1" spans="1:5">
      <c r="A219" s="34"/>
      <c r="B219" s="34"/>
      <c r="C219" s="33"/>
      <c r="D219" s="33">
        <v>331505022</v>
      </c>
      <c r="E219" s="33" t="s">
        <v>1202</v>
      </c>
    </row>
    <row r="220" s="82" customFormat="1" ht="21" customHeight="1" spans="1:5">
      <c r="A220" s="34"/>
      <c r="B220" s="34"/>
      <c r="C220" s="33"/>
      <c r="D220" s="33">
        <v>331505023</v>
      </c>
      <c r="E220" s="33" t="s">
        <v>1203</v>
      </c>
    </row>
    <row r="221" s="82" customFormat="1" ht="21" customHeight="1" spans="1:5">
      <c r="A221" s="34"/>
      <c r="B221" s="34"/>
      <c r="C221" s="33"/>
      <c r="D221" s="33">
        <v>331505036</v>
      </c>
      <c r="E221" s="33" t="s">
        <v>1204</v>
      </c>
    </row>
    <row r="222" s="82" customFormat="1" ht="21" customHeight="1" spans="1:5">
      <c r="A222" s="34"/>
      <c r="B222" s="34"/>
      <c r="C222" s="33"/>
      <c r="D222" s="33">
        <v>331515005</v>
      </c>
      <c r="E222" s="33" t="s">
        <v>1205</v>
      </c>
    </row>
    <row r="223" s="82" customFormat="1" ht="21" customHeight="1" spans="1:5">
      <c r="A223" s="34"/>
      <c r="B223" s="34"/>
      <c r="C223" s="33"/>
      <c r="D223" s="33">
        <v>331515008</v>
      </c>
      <c r="E223" s="33" t="s">
        <v>1206</v>
      </c>
    </row>
    <row r="224" s="82" customFormat="1" ht="21" customHeight="1" spans="1:5">
      <c r="A224" s="18">
        <v>53</v>
      </c>
      <c r="B224" s="212" t="s">
        <v>340</v>
      </c>
      <c r="C224" s="19" t="s">
        <v>341</v>
      </c>
      <c r="D224" s="21">
        <v>331515002</v>
      </c>
      <c r="E224" s="21" t="s">
        <v>1207</v>
      </c>
    </row>
    <row r="225" s="82" customFormat="1" ht="21" customHeight="1" spans="1:5">
      <c r="A225" s="18"/>
      <c r="B225" s="18"/>
      <c r="C225" s="19"/>
      <c r="D225" s="33">
        <v>331515003</v>
      </c>
      <c r="E225" s="33" t="s">
        <v>1209</v>
      </c>
    </row>
    <row r="226" s="82" customFormat="1" ht="21" customHeight="1" spans="1:5">
      <c r="A226" s="18"/>
      <c r="B226" s="18"/>
      <c r="C226" s="19"/>
      <c r="D226" s="33">
        <v>331505019</v>
      </c>
      <c r="E226" s="33" t="s">
        <v>1210</v>
      </c>
    </row>
    <row r="227" s="82" customFormat="1" ht="21" customHeight="1" spans="1:5">
      <c r="A227" s="18"/>
      <c r="B227" s="18"/>
      <c r="C227" s="19"/>
      <c r="D227" s="33">
        <v>331505025</v>
      </c>
      <c r="E227" s="33" t="s">
        <v>1212</v>
      </c>
    </row>
    <row r="228" s="82" customFormat="1" ht="21" customHeight="1" spans="1:5">
      <c r="A228" s="18"/>
      <c r="B228" s="18"/>
      <c r="C228" s="19"/>
      <c r="D228" s="33">
        <v>331505027</v>
      </c>
      <c r="E228" s="33" t="s">
        <v>1213</v>
      </c>
    </row>
    <row r="229" s="82" customFormat="1" ht="21" customHeight="1" spans="1:5">
      <c r="A229" s="18"/>
      <c r="B229" s="18"/>
      <c r="C229" s="19"/>
      <c r="D229" s="33">
        <v>331515007</v>
      </c>
      <c r="E229" s="33" t="s">
        <v>1214</v>
      </c>
    </row>
    <row r="230" s="82" customFormat="1" ht="36" customHeight="1" spans="1:5">
      <c r="A230" s="18"/>
      <c r="B230" s="18"/>
      <c r="C230" s="19"/>
      <c r="D230" s="33">
        <v>331515006</v>
      </c>
      <c r="E230" s="33" t="s">
        <v>1215</v>
      </c>
    </row>
    <row r="231" s="82" customFormat="1" ht="21" customHeight="1" spans="1:5">
      <c r="A231" s="18"/>
      <c r="B231" s="18"/>
      <c r="C231" s="19"/>
      <c r="D231" s="33">
        <v>331505039</v>
      </c>
      <c r="E231" s="33" t="s">
        <v>1216</v>
      </c>
    </row>
    <row r="232" s="82" customFormat="1" ht="21" customHeight="1" spans="1:5">
      <c r="A232" s="18"/>
      <c r="B232" s="18"/>
      <c r="C232" s="19"/>
      <c r="D232" s="33">
        <v>331509007</v>
      </c>
      <c r="E232" s="33" t="s">
        <v>1217</v>
      </c>
    </row>
    <row r="233" s="82" customFormat="1" ht="21" customHeight="1" spans="1:5">
      <c r="A233" s="18"/>
      <c r="B233" s="18"/>
      <c r="C233" s="19"/>
      <c r="D233" s="33">
        <v>331515009</v>
      </c>
      <c r="E233" s="33" t="s">
        <v>1218</v>
      </c>
    </row>
    <row r="234" s="82" customFormat="1" ht="21" customHeight="1" spans="1:5">
      <c r="A234" s="18"/>
      <c r="B234" s="18"/>
      <c r="C234" s="19"/>
      <c r="D234" s="33">
        <v>331505040</v>
      </c>
      <c r="E234" s="33" t="s">
        <v>1220</v>
      </c>
    </row>
    <row r="235" s="82" customFormat="1" ht="21" customHeight="1" spans="1:5">
      <c r="A235" s="18"/>
      <c r="B235" s="18"/>
      <c r="C235" s="19"/>
      <c r="D235" s="33">
        <v>331505002</v>
      </c>
      <c r="E235" s="33" t="s">
        <v>1222</v>
      </c>
    </row>
    <row r="236" s="82" customFormat="1" ht="21" customHeight="1" spans="1:5">
      <c r="A236" s="18"/>
      <c r="B236" s="18"/>
      <c r="C236" s="19"/>
      <c r="D236" s="211" t="s">
        <v>1223</v>
      </c>
      <c r="E236" s="33" t="s">
        <v>1224</v>
      </c>
    </row>
    <row r="237" s="82" customFormat="1" ht="21" customHeight="1" spans="1:5">
      <c r="A237" s="18"/>
      <c r="B237" s="18"/>
      <c r="C237" s="19"/>
      <c r="D237" s="33">
        <v>331505004</v>
      </c>
      <c r="E237" s="33" t="s">
        <v>1225</v>
      </c>
    </row>
    <row r="238" s="82" customFormat="1" ht="21" customHeight="1" spans="1:5">
      <c r="A238" s="18"/>
      <c r="B238" s="18"/>
      <c r="C238" s="19"/>
      <c r="D238" s="33">
        <v>331505005</v>
      </c>
      <c r="E238" s="33" t="s">
        <v>1227</v>
      </c>
    </row>
    <row r="239" s="82" customFormat="1" ht="21" customHeight="1" spans="1:5">
      <c r="A239" s="18"/>
      <c r="B239" s="18"/>
      <c r="C239" s="19"/>
      <c r="D239" s="33">
        <v>331505024</v>
      </c>
      <c r="E239" s="33" t="s">
        <v>1229</v>
      </c>
    </row>
    <row r="240" s="82" customFormat="1" ht="21" customHeight="1" spans="1:5">
      <c r="A240" s="18"/>
      <c r="B240" s="18"/>
      <c r="C240" s="19"/>
      <c r="D240" s="33">
        <v>331505013</v>
      </c>
      <c r="E240" s="33" t="s">
        <v>1230</v>
      </c>
    </row>
    <row r="241" s="82" customFormat="1" ht="21" customHeight="1" spans="1:5">
      <c r="A241" s="18"/>
      <c r="B241" s="18"/>
      <c r="C241" s="19"/>
      <c r="D241" s="33">
        <v>331505014</v>
      </c>
      <c r="E241" s="33" t="s">
        <v>1231</v>
      </c>
    </row>
    <row r="242" s="82" customFormat="1" ht="34" customHeight="1" spans="1:5">
      <c r="A242" s="18"/>
      <c r="B242" s="18"/>
      <c r="C242" s="19"/>
      <c r="D242" s="33">
        <v>331505015</v>
      </c>
      <c r="E242" s="33" t="s">
        <v>1232</v>
      </c>
    </row>
    <row r="243" s="82" customFormat="1" ht="21" customHeight="1" spans="1:5">
      <c r="A243" s="18"/>
      <c r="B243" s="18"/>
      <c r="C243" s="19"/>
      <c r="D243" s="33">
        <v>331505016</v>
      </c>
      <c r="E243" s="33" t="s">
        <v>1233</v>
      </c>
    </row>
    <row r="244" s="82" customFormat="1" ht="21" customHeight="1" spans="1:5">
      <c r="A244" s="18"/>
      <c r="B244" s="18"/>
      <c r="C244" s="19"/>
      <c r="D244" s="33">
        <v>331505017</v>
      </c>
      <c r="E244" s="33" t="s">
        <v>1234</v>
      </c>
    </row>
    <row r="245" s="82" customFormat="1" ht="21" customHeight="1" spans="1:5">
      <c r="A245" s="18"/>
      <c r="B245" s="18"/>
      <c r="C245" s="19"/>
      <c r="D245" s="33">
        <v>331505018</v>
      </c>
      <c r="E245" s="33" t="s">
        <v>1235</v>
      </c>
    </row>
    <row r="246" s="82" customFormat="1" ht="21" customHeight="1" spans="1:5">
      <c r="A246" s="18"/>
      <c r="B246" s="18"/>
      <c r="C246" s="19"/>
      <c r="D246" s="33">
        <v>331505026</v>
      </c>
      <c r="E246" s="33" t="s">
        <v>1236</v>
      </c>
    </row>
    <row r="247" s="82" customFormat="1" ht="21" customHeight="1" spans="1:5">
      <c r="A247" s="18"/>
      <c r="B247" s="18"/>
      <c r="C247" s="19"/>
      <c r="D247" s="33">
        <v>331508004</v>
      </c>
      <c r="E247" s="33" t="s">
        <v>1237</v>
      </c>
    </row>
    <row r="248" s="82" customFormat="1" ht="21" customHeight="1" spans="1:5">
      <c r="A248" s="18"/>
      <c r="B248" s="18"/>
      <c r="C248" s="19"/>
      <c r="D248" s="33">
        <v>331505020</v>
      </c>
      <c r="E248" s="33" t="s">
        <v>1238</v>
      </c>
    </row>
    <row r="249" s="82" customFormat="1" ht="21" customHeight="1" spans="1:5">
      <c r="A249" s="18"/>
      <c r="B249" s="18"/>
      <c r="C249" s="19"/>
      <c r="D249" s="211" t="s">
        <v>1239</v>
      </c>
      <c r="E249" s="33" t="s">
        <v>1240</v>
      </c>
    </row>
    <row r="250" s="82" customFormat="1" ht="34" customHeight="1" spans="1:5">
      <c r="A250" s="18"/>
      <c r="B250" s="18"/>
      <c r="C250" s="19"/>
      <c r="D250" s="33">
        <v>331509008</v>
      </c>
      <c r="E250" s="33" t="s">
        <v>1241</v>
      </c>
    </row>
    <row r="251" s="82" customFormat="1" ht="21" customHeight="1" spans="1:5">
      <c r="A251" s="20"/>
      <c r="B251" s="20"/>
      <c r="C251" s="21"/>
      <c r="D251" s="33">
        <v>331515004</v>
      </c>
      <c r="E251" s="33" t="s">
        <v>1242</v>
      </c>
    </row>
    <row r="252" s="82" customFormat="1" ht="18" customHeight="1" spans="1:5">
      <c r="A252" s="14">
        <v>54</v>
      </c>
      <c r="B252" s="14" t="s">
        <v>350</v>
      </c>
      <c r="C252" s="15" t="s">
        <v>351</v>
      </c>
      <c r="D252" s="33">
        <v>330703006</v>
      </c>
      <c r="E252" s="33" t="s">
        <v>1243</v>
      </c>
    </row>
    <row r="253" s="82" customFormat="1" ht="18" customHeight="1" spans="1:5">
      <c r="A253" s="18"/>
      <c r="B253" s="20"/>
      <c r="C253" s="19"/>
      <c r="D253" s="33">
        <v>330703011</v>
      </c>
      <c r="E253" s="33" t="s">
        <v>1831</v>
      </c>
    </row>
    <row r="254" s="82" customFormat="1" ht="18" customHeight="1" spans="1:5">
      <c r="A254" s="34">
        <v>55</v>
      </c>
      <c r="B254" s="34" t="s">
        <v>358</v>
      </c>
      <c r="C254" s="33" t="s">
        <v>359</v>
      </c>
      <c r="D254" s="33">
        <v>331501047</v>
      </c>
      <c r="E254" s="33" t="s">
        <v>1245</v>
      </c>
    </row>
    <row r="255" s="82" customFormat="1" ht="18" customHeight="1" spans="1:5">
      <c r="A255" s="34"/>
      <c r="B255" s="34"/>
      <c r="C255" s="33"/>
      <c r="D255" s="33">
        <v>331501048</v>
      </c>
      <c r="E255" s="33" t="s">
        <v>1248</v>
      </c>
    </row>
    <row r="256" s="82" customFormat="1" ht="18" customHeight="1" spans="1:5">
      <c r="A256" s="34"/>
      <c r="B256" s="34"/>
      <c r="C256" s="33"/>
      <c r="D256" s="33">
        <v>331501049</v>
      </c>
      <c r="E256" s="33" t="s">
        <v>1250</v>
      </c>
    </row>
    <row r="257" s="82" customFormat="1" ht="18" customHeight="1" spans="1:5">
      <c r="A257" s="34"/>
      <c r="B257" s="34"/>
      <c r="C257" s="33"/>
      <c r="D257" s="33">
        <v>331501050</v>
      </c>
      <c r="E257" s="33" t="s">
        <v>1252</v>
      </c>
    </row>
    <row r="258" s="82" customFormat="1" ht="27" customHeight="1" spans="1:5">
      <c r="A258" s="34"/>
      <c r="B258" s="34"/>
      <c r="C258" s="33"/>
      <c r="D258" s="33">
        <v>331501051</v>
      </c>
      <c r="E258" s="33" t="s">
        <v>1253</v>
      </c>
    </row>
    <row r="259" s="82" customFormat="1" ht="19" customHeight="1" spans="1:5">
      <c r="A259" s="34"/>
      <c r="B259" s="34"/>
      <c r="C259" s="33"/>
      <c r="D259" s="33">
        <v>331501053</v>
      </c>
      <c r="E259" s="33" t="s">
        <v>1255</v>
      </c>
    </row>
    <row r="260" s="82" customFormat="1" ht="19" customHeight="1" spans="1:5">
      <c r="A260" s="34"/>
      <c r="B260" s="34"/>
      <c r="C260" s="33"/>
      <c r="D260" s="33">
        <v>331501055</v>
      </c>
      <c r="E260" s="33" t="s">
        <v>1256</v>
      </c>
    </row>
    <row r="261" s="82" customFormat="1" ht="21" customHeight="1" spans="1:5">
      <c r="A261" s="14">
        <v>56</v>
      </c>
      <c r="B261" s="14" t="s">
        <v>364</v>
      </c>
      <c r="C261" s="15" t="s">
        <v>365</v>
      </c>
      <c r="D261" s="33">
        <v>331501047</v>
      </c>
      <c r="E261" s="33" t="s">
        <v>1245</v>
      </c>
    </row>
    <row r="262" s="82" customFormat="1" ht="21" customHeight="1" spans="1:5">
      <c r="A262" s="18"/>
      <c r="B262" s="18"/>
      <c r="C262" s="19"/>
      <c r="D262" s="33">
        <v>331501048</v>
      </c>
      <c r="E262" s="33" t="s">
        <v>1248</v>
      </c>
    </row>
    <row r="263" s="82" customFormat="1" ht="21" customHeight="1" spans="1:5">
      <c r="A263" s="18"/>
      <c r="B263" s="18"/>
      <c r="C263" s="19"/>
      <c r="D263" s="33">
        <v>331501049</v>
      </c>
      <c r="E263" s="33" t="s">
        <v>1250</v>
      </c>
    </row>
    <row r="264" s="82" customFormat="1" ht="21" customHeight="1" spans="1:5">
      <c r="A264" s="18"/>
      <c r="B264" s="18"/>
      <c r="C264" s="19"/>
      <c r="D264" s="33">
        <v>331501050</v>
      </c>
      <c r="E264" s="33" t="s">
        <v>1252</v>
      </c>
    </row>
    <row r="265" s="82" customFormat="1" ht="33" customHeight="1" spans="1:5">
      <c r="A265" s="18"/>
      <c r="B265" s="18"/>
      <c r="C265" s="19"/>
      <c r="D265" s="33">
        <v>331501051</v>
      </c>
      <c r="E265" s="33" t="s">
        <v>1253</v>
      </c>
    </row>
    <row r="266" s="82" customFormat="1" ht="21" customHeight="1" spans="1:5">
      <c r="A266" s="18"/>
      <c r="B266" s="18"/>
      <c r="C266" s="19"/>
      <c r="D266" s="33">
        <v>331501053</v>
      </c>
      <c r="E266" s="33" t="s">
        <v>1255</v>
      </c>
    </row>
    <row r="267" s="82" customFormat="1" ht="21" customHeight="1" spans="1:5">
      <c r="A267" s="18"/>
      <c r="B267" s="20"/>
      <c r="C267" s="19"/>
      <c r="D267" s="33">
        <v>331501055</v>
      </c>
      <c r="E267" s="33" t="s">
        <v>1256</v>
      </c>
    </row>
    <row r="268" s="82" customFormat="1" ht="21" customHeight="1" spans="1:5">
      <c r="A268" s="34">
        <v>57</v>
      </c>
      <c r="B268" s="34" t="s">
        <v>370</v>
      </c>
      <c r="C268" s="33" t="s">
        <v>371</v>
      </c>
      <c r="D268" s="33">
        <v>331522011</v>
      </c>
      <c r="E268" s="33" t="s">
        <v>1258</v>
      </c>
    </row>
    <row r="269" s="82" customFormat="1" ht="33" customHeight="1" spans="1:5">
      <c r="A269" s="34">
        <v>58</v>
      </c>
      <c r="B269" s="213" t="s">
        <v>376</v>
      </c>
      <c r="C269" s="33" t="s">
        <v>377</v>
      </c>
      <c r="D269" s="33">
        <v>331506007</v>
      </c>
      <c r="E269" s="33" t="s">
        <v>1259</v>
      </c>
    </row>
    <row r="270" s="82" customFormat="1" ht="33" customHeight="1" spans="1:5">
      <c r="A270" s="34"/>
      <c r="B270" s="18"/>
      <c r="C270" s="33"/>
      <c r="D270" s="33">
        <v>331506008</v>
      </c>
      <c r="E270" s="33" t="s">
        <v>1261</v>
      </c>
    </row>
    <row r="271" s="82" customFormat="1" ht="21" customHeight="1" spans="1:5">
      <c r="A271" s="34"/>
      <c r="B271" s="18"/>
      <c r="C271" s="33"/>
      <c r="D271" s="33">
        <v>331501062</v>
      </c>
      <c r="E271" s="33" t="s">
        <v>1263</v>
      </c>
    </row>
    <row r="272" s="82" customFormat="1" ht="21" customHeight="1" spans="1:5">
      <c r="A272" s="34"/>
      <c r="B272" s="18"/>
      <c r="C272" s="33"/>
      <c r="D272" s="33">
        <v>331510004</v>
      </c>
      <c r="E272" s="33" t="s">
        <v>1266</v>
      </c>
    </row>
    <row r="273" s="82" customFormat="1" ht="21" customHeight="1" spans="1:5">
      <c r="A273" s="34"/>
      <c r="B273" s="20"/>
      <c r="C273" s="33"/>
      <c r="D273" s="33">
        <v>331512008</v>
      </c>
      <c r="E273" s="33" t="s">
        <v>1267</v>
      </c>
    </row>
    <row r="274" s="82" customFormat="1" ht="21" customHeight="1" spans="1:5">
      <c r="A274" s="18">
        <v>59</v>
      </c>
      <c r="B274" s="214" t="s">
        <v>382</v>
      </c>
      <c r="C274" s="15" t="s">
        <v>383</v>
      </c>
      <c r="D274" s="33">
        <v>331505028</v>
      </c>
      <c r="E274" s="33" t="s">
        <v>1268</v>
      </c>
    </row>
    <row r="275" s="82" customFormat="1" ht="21" customHeight="1" spans="1:5">
      <c r="A275" s="18"/>
      <c r="B275" s="93"/>
      <c r="C275" s="19"/>
      <c r="D275" s="33">
        <v>331505029</v>
      </c>
      <c r="E275" s="94" t="s">
        <v>1269</v>
      </c>
    </row>
    <row r="276" s="82" customFormat="1" ht="37" customHeight="1" spans="1:5">
      <c r="A276" s="18"/>
      <c r="B276" s="93"/>
      <c r="C276" s="19"/>
      <c r="D276" s="33">
        <v>331505030</v>
      </c>
      <c r="E276" s="94" t="s">
        <v>1270</v>
      </c>
    </row>
    <row r="277" s="82" customFormat="1" ht="21" customHeight="1" spans="1:5">
      <c r="A277" s="18"/>
      <c r="B277" s="93"/>
      <c r="C277" s="19"/>
      <c r="D277" s="33">
        <v>331505031</v>
      </c>
      <c r="E277" s="94" t="s">
        <v>1271</v>
      </c>
    </row>
    <row r="278" s="82" customFormat="1" ht="21" customHeight="1" spans="1:5">
      <c r="A278" s="18"/>
      <c r="B278" s="93"/>
      <c r="C278" s="19"/>
      <c r="D278" s="33">
        <v>331505032</v>
      </c>
      <c r="E278" s="94" t="s">
        <v>1272</v>
      </c>
    </row>
    <row r="279" s="82" customFormat="1" ht="21" customHeight="1" spans="1:5">
      <c r="A279" s="18"/>
      <c r="B279" s="93"/>
      <c r="C279" s="19"/>
      <c r="D279" s="33">
        <v>331505033</v>
      </c>
      <c r="E279" s="94" t="s">
        <v>1273</v>
      </c>
    </row>
    <row r="280" s="82" customFormat="1" ht="21" customHeight="1" spans="1:5">
      <c r="A280" s="18"/>
      <c r="B280" s="93"/>
      <c r="C280" s="19"/>
      <c r="D280" s="33">
        <v>331505034</v>
      </c>
      <c r="E280" s="94" t="s">
        <v>1274</v>
      </c>
    </row>
    <row r="281" s="82" customFormat="1" ht="21" customHeight="1" spans="1:5">
      <c r="A281" s="18"/>
      <c r="B281" s="93"/>
      <c r="C281" s="19"/>
      <c r="D281" s="33">
        <v>331510001</v>
      </c>
      <c r="E281" s="33" t="s">
        <v>1275</v>
      </c>
    </row>
    <row r="282" s="82" customFormat="1" ht="21" customHeight="1" spans="1:5">
      <c r="A282" s="18"/>
      <c r="B282" s="93"/>
      <c r="C282" s="19"/>
      <c r="D282" s="33">
        <v>331510002</v>
      </c>
      <c r="E282" s="33" t="s">
        <v>1276</v>
      </c>
    </row>
    <row r="283" s="82" customFormat="1" ht="21" customHeight="1" spans="1:5">
      <c r="A283" s="18"/>
      <c r="B283" s="93"/>
      <c r="C283" s="19"/>
      <c r="D283" s="33">
        <v>331510005</v>
      </c>
      <c r="E283" s="33" t="s">
        <v>1277</v>
      </c>
    </row>
    <row r="284" s="82" customFormat="1" ht="21" customHeight="1" spans="1:5">
      <c r="A284" s="18"/>
      <c r="B284" s="93"/>
      <c r="C284" s="19"/>
      <c r="D284" s="33">
        <v>331510007</v>
      </c>
      <c r="E284" s="33" t="s">
        <v>1278</v>
      </c>
    </row>
    <row r="285" s="82" customFormat="1" ht="21" customHeight="1" spans="1:5">
      <c r="A285" s="18"/>
      <c r="B285" s="93"/>
      <c r="C285" s="19"/>
      <c r="D285" s="33">
        <v>331510008</v>
      </c>
      <c r="E285" s="33" t="s">
        <v>1280</v>
      </c>
    </row>
    <row r="286" s="82" customFormat="1" ht="21" customHeight="1" spans="1:5">
      <c r="A286" s="18"/>
      <c r="B286" s="93"/>
      <c r="C286" s="19"/>
      <c r="D286" s="33">
        <v>331510010</v>
      </c>
      <c r="E286" s="33" t="s">
        <v>1281</v>
      </c>
    </row>
    <row r="287" s="82" customFormat="1" ht="21" customHeight="1" spans="1:5">
      <c r="A287" s="18"/>
      <c r="B287" s="93"/>
      <c r="C287" s="19"/>
      <c r="D287" s="33">
        <v>331512004</v>
      </c>
      <c r="E287" s="33" t="s">
        <v>1282</v>
      </c>
    </row>
    <row r="288" s="82" customFormat="1" ht="21" customHeight="1" spans="1:5">
      <c r="A288" s="18"/>
      <c r="B288" s="93"/>
      <c r="C288" s="19"/>
      <c r="D288" s="33">
        <v>331512006</v>
      </c>
      <c r="E288" s="33" t="s">
        <v>1283</v>
      </c>
    </row>
    <row r="289" s="82" customFormat="1" ht="21" customHeight="1" spans="1:5">
      <c r="A289" s="20"/>
      <c r="B289" s="93"/>
      <c r="C289" s="21"/>
      <c r="D289" s="33">
        <v>331512011</v>
      </c>
      <c r="E289" s="33" t="s">
        <v>1284</v>
      </c>
    </row>
    <row r="290" s="82" customFormat="1" ht="23" customHeight="1" spans="1:5">
      <c r="A290" s="14">
        <v>60</v>
      </c>
      <c r="B290" s="14" t="s">
        <v>390</v>
      </c>
      <c r="C290" s="15" t="s">
        <v>391</v>
      </c>
      <c r="D290" s="33">
        <v>331510003</v>
      </c>
      <c r="E290" s="33" t="s">
        <v>1285</v>
      </c>
    </row>
    <row r="291" s="82" customFormat="1" ht="23" customHeight="1" spans="1:5">
      <c r="A291" s="20"/>
      <c r="B291" s="20"/>
      <c r="C291" s="21"/>
      <c r="D291" s="33">
        <v>331510009</v>
      </c>
      <c r="E291" s="33" t="s">
        <v>1286</v>
      </c>
    </row>
    <row r="292" s="82" customFormat="1" ht="23" customHeight="1" spans="1:5">
      <c r="A292" s="34">
        <v>61</v>
      </c>
      <c r="B292" s="34" t="s">
        <v>396</v>
      </c>
      <c r="C292" s="33" t="s">
        <v>397</v>
      </c>
      <c r="D292" s="33">
        <v>331519008</v>
      </c>
      <c r="E292" s="33" t="s">
        <v>1287</v>
      </c>
    </row>
    <row r="293" s="82" customFormat="1" ht="23" customHeight="1" spans="1:5">
      <c r="A293" s="34"/>
      <c r="B293" s="34"/>
      <c r="C293" s="33"/>
      <c r="D293" s="33">
        <v>331519001</v>
      </c>
      <c r="E293" s="33" t="s">
        <v>1288</v>
      </c>
    </row>
    <row r="294" s="82" customFormat="1" ht="23" customHeight="1" spans="1:5">
      <c r="A294" s="34"/>
      <c r="B294" s="34"/>
      <c r="C294" s="33"/>
      <c r="D294" s="33">
        <v>331521040</v>
      </c>
      <c r="E294" s="33" t="s">
        <v>1292</v>
      </c>
    </row>
    <row r="295" s="82" customFormat="1" ht="23" customHeight="1" spans="1:5">
      <c r="A295" s="34"/>
      <c r="B295" s="34"/>
      <c r="C295" s="33"/>
      <c r="D295" s="33">
        <v>331519012</v>
      </c>
      <c r="E295" s="33" t="s">
        <v>1296</v>
      </c>
    </row>
    <row r="296" s="82" customFormat="1" ht="21" customHeight="1" spans="1:5">
      <c r="A296" s="34">
        <v>62</v>
      </c>
      <c r="B296" s="14" t="s">
        <v>403</v>
      </c>
      <c r="C296" s="33" t="s">
        <v>404</v>
      </c>
      <c r="D296" s="33">
        <v>331521039</v>
      </c>
      <c r="E296" s="33" t="s">
        <v>1300</v>
      </c>
    </row>
    <row r="297" s="82" customFormat="1" ht="21" customHeight="1" spans="1:5">
      <c r="A297" s="34"/>
      <c r="B297" s="18"/>
      <c r="C297" s="33"/>
      <c r="D297" s="33">
        <v>331512015</v>
      </c>
      <c r="E297" s="33" t="s">
        <v>1302</v>
      </c>
    </row>
    <row r="298" s="82" customFormat="1" ht="21" customHeight="1" spans="1:5">
      <c r="A298" s="34"/>
      <c r="B298" s="18"/>
      <c r="C298" s="33"/>
      <c r="D298" s="33">
        <v>331512016</v>
      </c>
      <c r="E298" s="33" t="s">
        <v>1304</v>
      </c>
    </row>
    <row r="299" s="82" customFormat="1" ht="21" customHeight="1" spans="1:5">
      <c r="A299" s="34"/>
      <c r="B299" s="18"/>
      <c r="C299" s="33"/>
      <c r="D299" s="33">
        <v>331512014</v>
      </c>
      <c r="E299" s="33" t="s">
        <v>1305</v>
      </c>
    </row>
    <row r="300" s="82" customFormat="1" ht="21" customHeight="1" spans="1:5">
      <c r="A300" s="34"/>
      <c r="B300" s="18"/>
      <c r="C300" s="33"/>
      <c r="D300" s="33">
        <v>331519010</v>
      </c>
      <c r="E300" s="33" t="s">
        <v>1307</v>
      </c>
    </row>
    <row r="301" s="82" customFormat="1" ht="21" customHeight="1" spans="1:5">
      <c r="A301" s="34"/>
      <c r="B301" s="18"/>
      <c r="C301" s="33"/>
      <c r="D301" s="33">
        <v>331519011</v>
      </c>
      <c r="E301" s="33" t="s">
        <v>1309</v>
      </c>
    </row>
    <row r="302" s="82" customFormat="1" ht="21" customHeight="1" spans="1:5">
      <c r="A302" s="34"/>
      <c r="B302" s="20"/>
      <c r="C302" s="33"/>
      <c r="D302" s="33">
        <v>331519017</v>
      </c>
      <c r="E302" s="33" t="s">
        <v>1312</v>
      </c>
    </row>
    <row r="303" s="82" customFormat="1" ht="21" customHeight="1" spans="1:5">
      <c r="A303" s="18">
        <v>63</v>
      </c>
      <c r="B303" s="14" t="s">
        <v>410</v>
      </c>
      <c r="C303" s="19" t="s">
        <v>411</v>
      </c>
      <c r="D303" s="33">
        <v>331519018</v>
      </c>
      <c r="E303" s="33" t="s">
        <v>1315</v>
      </c>
    </row>
    <row r="304" s="82" customFormat="1" ht="21" customHeight="1" spans="1:5">
      <c r="A304" s="18"/>
      <c r="B304" s="18"/>
      <c r="C304" s="19"/>
      <c r="D304" s="33">
        <v>331512003</v>
      </c>
      <c r="E304" s="33" t="s">
        <v>1318</v>
      </c>
    </row>
    <row r="305" s="82" customFormat="1" ht="21" customHeight="1" spans="1:5">
      <c r="A305" s="18"/>
      <c r="B305" s="18"/>
      <c r="C305" s="19"/>
      <c r="D305" s="33">
        <v>331512005</v>
      </c>
      <c r="E305" s="33" t="s">
        <v>1319</v>
      </c>
    </row>
    <row r="306" s="82" customFormat="1" ht="21" customHeight="1" spans="1:5">
      <c r="A306" s="18"/>
      <c r="B306" s="18"/>
      <c r="C306" s="19"/>
      <c r="D306" s="33">
        <v>331512007</v>
      </c>
      <c r="E306" s="33" t="s">
        <v>1320</v>
      </c>
    </row>
    <row r="307" s="82" customFormat="1" ht="21" customHeight="1" spans="1:5">
      <c r="A307" s="18"/>
      <c r="B307" s="20"/>
      <c r="C307" s="19"/>
      <c r="D307" s="33">
        <v>331512018</v>
      </c>
      <c r="E307" s="33" t="s">
        <v>1321</v>
      </c>
    </row>
    <row r="308" s="82" customFormat="1" ht="21" customHeight="1" spans="1:5">
      <c r="A308" s="14">
        <v>64</v>
      </c>
      <c r="B308" s="14" t="s">
        <v>417</v>
      </c>
      <c r="C308" s="15" t="s">
        <v>418</v>
      </c>
      <c r="D308" s="33">
        <v>420000006</v>
      </c>
      <c r="E308" s="33" t="s">
        <v>1323</v>
      </c>
    </row>
    <row r="309" s="82" customFormat="1" ht="21" customHeight="1" spans="1:5">
      <c r="A309" s="18"/>
      <c r="B309" s="18"/>
      <c r="C309" s="19"/>
      <c r="D309" s="33">
        <v>420000010</v>
      </c>
      <c r="E309" s="33" t="s">
        <v>1326</v>
      </c>
    </row>
    <row r="310" s="82" customFormat="1" ht="21" customHeight="1" spans="1:5">
      <c r="A310" s="18"/>
      <c r="B310" s="20"/>
      <c r="C310" s="19"/>
      <c r="D310" s="33">
        <v>420000003</v>
      </c>
      <c r="E310" s="33" t="s">
        <v>1832</v>
      </c>
    </row>
    <row r="311" s="82" customFormat="1" ht="21" customHeight="1" spans="1:5">
      <c r="A311" s="14">
        <v>65</v>
      </c>
      <c r="B311" s="14" t="s">
        <v>423</v>
      </c>
      <c r="C311" s="15" t="s">
        <v>424</v>
      </c>
      <c r="D311" s="33">
        <v>420000012</v>
      </c>
      <c r="E311" s="33" t="s">
        <v>1327</v>
      </c>
    </row>
    <row r="312" s="82" customFormat="1" ht="21" customHeight="1" spans="1:5">
      <c r="A312" s="18"/>
      <c r="B312" s="20"/>
      <c r="C312" s="19"/>
      <c r="D312" s="33">
        <v>420000014</v>
      </c>
      <c r="E312" s="33" t="s">
        <v>1329</v>
      </c>
    </row>
    <row r="313" s="82" customFormat="1" ht="21" customHeight="1" spans="1:5">
      <c r="A313" s="14">
        <v>66</v>
      </c>
      <c r="B313" s="14" t="s">
        <v>432</v>
      </c>
      <c r="C313" s="15" t="s">
        <v>433</v>
      </c>
      <c r="D313" s="15">
        <v>331505037</v>
      </c>
      <c r="E313" s="33" t="s">
        <v>1331</v>
      </c>
    </row>
    <row r="314" s="82" customFormat="1" ht="21" customHeight="1" spans="1:5">
      <c r="A314" s="18"/>
      <c r="B314" s="18"/>
      <c r="C314" s="19"/>
      <c r="D314" s="15" t="s">
        <v>1333</v>
      </c>
      <c r="E314" s="33" t="s">
        <v>1334</v>
      </c>
    </row>
    <row r="315" s="82" customFormat="1" ht="21" customHeight="1" spans="1:5">
      <c r="A315" s="18"/>
      <c r="B315" s="18"/>
      <c r="C315" s="19"/>
      <c r="D315" s="15" t="s">
        <v>1335</v>
      </c>
      <c r="E315" s="33" t="s">
        <v>1336</v>
      </c>
    </row>
    <row r="316" s="82" customFormat="1" ht="21" customHeight="1" spans="1:5">
      <c r="A316" s="18"/>
      <c r="B316" s="18"/>
      <c r="C316" s="19"/>
      <c r="D316" s="15" t="s">
        <v>1337</v>
      </c>
      <c r="E316" s="33" t="s">
        <v>1338</v>
      </c>
    </row>
    <row r="317" s="82" customFormat="1" ht="21" customHeight="1" spans="1:5">
      <c r="A317" s="20"/>
      <c r="B317" s="20"/>
      <c r="C317" s="21"/>
      <c r="D317" s="33">
        <v>331501054</v>
      </c>
      <c r="E317" s="33" t="s">
        <v>1339</v>
      </c>
    </row>
    <row r="318" s="82" customFormat="1" ht="21" customHeight="1" spans="1:5">
      <c r="A318" s="14">
        <v>67</v>
      </c>
      <c r="B318" s="14" t="s">
        <v>438</v>
      </c>
      <c r="C318" s="15" t="s">
        <v>439</v>
      </c>
      <c r="D318" s="33">
        <v>331504008</v>
      </c>
      <c r="E318" s="33" t="s">
        <v>1340</v>
      </c>
    </row>
    <row r="319" s="82" customFormat="1" ht="21" customHeight="1" spans="1:5">
      <c r="A319" s="18"/>
      <c r="B319" s="18"/>
      <c r="C319" s="19"/>
      <c r="D319" s="33">
        <v>331504009</v>
      </c>
      <c r="E319" s="33" t="s">
        <v>1341</v>
      </c>
    </row>
    <row r="320" s="82" customFormat="1" ht="21" customHeight="1" spans="1:5">
      <c r="A320" s="18"/>
      <c r="B320" s="18"/>
      <c r="C320" s="19"/>
      <c r="D320" s="33">
        <v>331509002</v>
      </c>
      <c r="E320" s="33" t="s">
        <v>1342</v>
      </c>
    </row>
    <row r="321" s="82" customFormat="1" ht="21" customHeight="1" spans="1:5">
      <c r="A321" s="18"/>
      <c r="B321" s="18"/>
      <c r="C321" s="19"/>
      <c r="D321" s="33">
        <v>331510006</v>
      </c>
      <c r="E321" s="33" t="s">
        <v>1343</v>
      </c>
    </row>
    <row r="322" s="82" customFormat="1" ht="21" customHeight="1" spans="1:5">
      <c r="A322" s="20"/>
      <c r="B322" s="20"/>
      <c r="C322" s="21"/>
      <c r="D322" s="33">
        <v>331523012</v>
      </c>
      <c r="E322" s="33" t="s">
        <v>1345</v>
      </c>
    </row>
    <row r="323" s="82" customFormat="1" ht="21" customHeight="1" spans="1:5">
      <c r="A323" s="34">
        <v>68</v>
      </c>
      <c r="B323" s="210" t="s">
        <v>444</v>
      </c>
      <c r="C323" s="33" t="s">
        <v>445</v>
      </c>
      <c r="D323" s="33">
        <v>330703007</v>
      </c>
      <c r="E323" s="33" t="s">
        <v>1346</v>
      </c>
    </row>
    <row r="324" s="82" customFormat="1" ht="21" customHeight="1" spans="1:5">
      <c r="A324" s="34"/>
      <c r="B324" s="34"/>
      <c r="C324" s="33"/>
      <c r="D324" s="33">
        <v>331509001</v>
      </c>
      <c r="E324" s="33" t="s">
        <v>1348</v>
      </c>
    </row>
    <row r="325" s="82" customFormat="1" ht="21" customHeight="1" spans="1:5">
      <c r="A325" s="34"/>
      <c r="B325" s="34"/>
      <c r="C325" s="33"/>
      <c r="D325" s="33">
        <v>331509003</v>
      </c>
      <c r="E325" s="33" t="s">
        <v>1349</v>
      </c>
    </row>
    <row r="326" s="82" customFormat="1" ht="21" customHeight="1" spans="1:5">
      <c r="A326" s="34"/>
      <c r="B326" s="34"/>
      <c r="C326" s="33"/>
      <c r="D326" s="33">
        <v>331509004</v>
      </c>
      <c r="E326" s="33" t="s">
        <v>1350</v>
      </c>
    </row>
    <row r="327" s="82" customFormat="1" ht="21" customHeight="1" spans="1:5">
      <c r="A327" s="34"/>
      <c r="B327" s="34"/>
      <c r="C327" s="33"/>
      <c r="D327" s="33">
        <v>331509005</v>
      </c>
      <c r="E327" s="33" t="s">
        <v>1351</v>
      </c>
    </row>
    <row r="328" s="82" customFormat="1" ht="21" customHeight="1" spans="1:5">
      <c r="A328" s="34"/>
      <c r="B328" s="34"/>
      <c r="C328" s="33"/>
      <c r="D328" s="33">
        <v>331509006</v>
      </c>
      <c r="E328" s="33" t="s">
        <v>1352</v>
      </c>
    </row>
    <row r="329" s="82" customFormat="1" ht="21" customHeight="1" spans="1:5">
      <c r="A329" s="34"/>
      <c r="B329" s="34"/>
      <c r="C329" s="33"/>
      <c r="D329" s="33">
        <v>331509009</v>
      </c>
      <c r="E329" s="33" t="s">
        <v>1355</v>
      </c>
    </row>
    <row r="330" s="82" customFormat="1" ht="21" customHeight="1" spans="1:5">
      <c r="A330" s="34"/>
      <c r="B330" s="34"/>
      <c r="C330" s="33"/>
      <c r="D330" s="33">
        <v>331518003</v>
      </c>
      <c r="E330" s="33" t="s">
        <v>1356</v>
      </c>
    </row>
    <row r="331" s="82" customFormat="1" ht="21" customHeight="1" spans="1:5">
      <c r="A331" s="34"/>
      <c r="B331" s="34"/>
      <c r="C331" s="33"/>
      <c r="D331" s="33">
        <v>331518004</v>
      </c>
      <c r="E331" s="33" t="s">
        <v>1357</v>
      </c>
    </row>
    <row r="332" s="82" customFormat="1" ht="21" customHeight="1" spans="1:5">
      <c r="A332" s="34"/>
      <c r="B332" s="34"/>
      <c r="C332" s="33"/>
      <c r="D332" s="33">
        <v>331518005</v>
      </c>
      <c r="E332" s="33" t="s">
        <v>1358</v>
      </c>
    </row>
    <row r="333" s="82" customFormat="1" ht="21" customHeight="1" spans="1:5">
      <c r="A333" s="34"/>
      <c r="B333" s="34"/>
      <c r="C333" s="33"/>
      <c r="D333" s="33">
        <v>331518006</v>
      </c>
      <c r="E333" s="33" t="s">
        <v>1359</v>
      </c>
    </row>
    <row r="334" s="82" customFormat="1" ht="21" customHeight="1" spans="1:5">
      <c r="A334" s="34">
        <v>68</v>
      </c>
      <c r="B334" s="210" t="s">
        <v>444</v>
      </c>
      <c r="C334" s="33" t="s">
        <v>445</v>
      </c>
      <c r="D334" s="33">
        <v>331505007</v>
      </c>
      <c r="E334" s="33" t="s">
        <v>1361</v>
      </c>
    </row>
    <row r="335" s="82" customFormat="1" ht="21" customHeight="1" spans="1:5">
      <c r="A335" s="34"/>
      <c r="B335" s="34"/>
      <c r="C335" s="33"/>
      <c r="D335" s="33">
        <v>331512017</v>
      </c>
      <c r="E335" s="33" t="s">
        <v>1362</v>
      </c>
    </row>
    <row r="336" s="82" customFormat="1" ht="21" customHeight="1" spans="1:5">
      <c r="A336" s="34"/>
      <c r="B336" s="34"/>
      <c r="C336" s="33"/>
      <c r="D336" s="33">
        <v>331501044</v>
      </c>
      <c r="E336" s="33" t="s">
        <v>1364</v>
      </c>
    </row>
    <row r="337" s="82" customFormat="1" ht="21" customHeight="1" spans="1:5">
      <c r="A337" s="34"/>
      <c r="B337" s="34"/>
      <c r="C337" s="33"/>
      <c r="D337" s="33">
        <v>330703006</v>
      </c>
      <c r="E337" s="33" t="s">
        <v>1243</v>
      </c>
    </row>
    <row r="338" s="82" customFormat="1" ht="21" customHeight="1" spans="1:5">
      <c r="A338" s="14">
        <v>69</v>
      </c>
      <c r="B338" s="34" t="s">
        <v>450</v>
      </c>
      <c r="C338" s="15" t="s">
        <v>451</v>
      </c>
      <c r="D338" s="33">
        <v>331514001</v>
      </c>
      <c r="E338" s="33" t="s">
        <v>1366</v>
      </c>
    </row>
    <row r="339" s="82" customFormat="1" ht="21" customHeight="1" spans="1:5">
      <c r="A339" s="14">
        <v>70</v>
      </c>
      <c r="B339" s="34" t="s">
        <v>459</v>
      </c>
      <c r="C339" s="15" t="s">
        <v>460</v>
      </c>
      <c r="D339" s="33">
        <v>331514001</v>
      </c>
      <c r="E339" s="33" t="s">
        <v>1366</v>
      </c>
    </row>
    <row r="340" s="82" customFormat="1" ht="21" customHeight="1" spans="1:5">
      <c r="A340" s="14">
        <v>71</v>
      </c>
      <c r="B340" s="14" t="s">
        <v>466</v>
      </c>
      <c r="C340" s="15" t="s">
        <v>467</v>
      </c>
      <c r="D340" s="33">
        <v>331519002</v>
      </c>
      <c r="E340" s="33" t="s">
        <v>1368</v>
      </c>
    </row>
    <row r="341" s="82" customFormat="1" ht="21" customHeight="1" spans="1:5">
      <c r="A341" s="18"/>
      <c r="B341" s="18"/>
      <c r="C341" s="19"/>
      <c r="D341" s="33">
        <v>331519003</v>
      </c>
      <c r="E341" s="33" t="s">
        <v>1370</v>
      </c>
    </row>
    <row r="342" s="82" customFormat="1" ht="21" customHeight="1" spans="1:5">
      <c r="A342" s="18"/>
      <c r="B342" s="18"/>
      <c r="C342" s="19"/>
      <c r="D342" s="33">
        <v>331519004</v>
      </c>
      <c r="E342" s="33" t="s">
        <v>1372</v>
      </c>
    </row>
    <row r="343" s="82" customFormat="1" ht="21" customHeight="1" spans="1:5">
      <c r="A343" s="18"/>
      <c r="B343" s="18"/>
      <c r="C343" s="19"/>
      <c r="D343" s="33">
        <v>331519005</v>
      </c>
      <c r="E343" s="33" t="s">
        <v>1374</v>
      </c>
    </row>
    <row r="344" s="82" customFormat="1" ht="21" customHeight="1" spans="1:5">
      <c r="A344" s="18"/>
      <c r="B344" s="18"/>
      <c r="C344" s="19"/>
      <c r="D344" s="33">
        <v>331519006</v>
      </c>
      <c r="E344" s="33" t="s">
        <v>1376</v>
      </c>
    </row>
    <row r="345" s="82" customFormat="1" ht="21" customHeight="1" spans="1:5">
      <c r="A345" s="18"/>
      <c r="B345" s="20"/>
      <c r="C345" s="19"/>
      <c r="D345" s="33">
        <v>331519007</v>
      </c>
      <c r="E345" s="33" t="s">
        <v>1378</v>
      </c>
    </row>
    <row r="346" s="82" customFormat="1" ht="21" customHeight="1" spans="1:5">
      <c r="A346" s="14">
        <v>72</v>
      </c>
      <c r="B346" s="34" t="s">
        <v>473</v>
      </c>
      <c r="C346" s="15" t="s">
        <v>474</v>
      </c>
      <c r="D346" s="33">
        <v>331519009</v>
      </c>
      <c r="E346" s="33" t="s">
        <v>1380</v>
      </c>
    </row>
    <row r="347" s="82" customFormat="1" ht="21" customHeight="1" spans="1:5">
      <c r="A347" s="14">
        <v>73</v>
      </c>
      <c r="B347" s="34" t="s">
        <v>479</v>
      </c>
      <c r="C347" s="15" t="s">
        <v>480</v>
      </c>
      <c r="D347" s="33">
        <v>331514002</v>
      </c>
      <c r="E347" s="33" t="s">
        <v>1382</v>
      </c>
    </row>
    <row r="348" s="82" customFormat="1" ht="21" customHeight="1" spans="1:5">
      <c r="A348" s="14">
        <v>74</v>
      </c>
      <c r="B348" s="34" t="s">
        <v>484</v>
      </c>
      <c r="C348" s="15" t="s">
        <v>485</v>
      </c>
      <c r="D348" s="33">
        <v>331514003</v>
      </c>
      <c r="E348" s="33" t="s">
        <v>1385</v>
      </c>
    </row>
    <row r="349" s="82" customFormat="1" ht="21" customHeight="1" spans="1:5">
      <c r="A349" s="14">
        <v>75</v>
      </c>
      <c r="B349" s="14" t="s">
        <v>490</v>
      </c>
      <c r="C349" s="15" t="s">
        <v>491</v>
      </c>
      <c r="D349" s="33">
        <v>331513004</v>
      </c>
      <c r="E349" s="33" t="s">
        <v>1387</v>
      </c>
    </row>
    <row r="350" s="82" customFormat="1" ht="21" customHeight="1" spans="1:5">
      <c r="A350" s="18"/>
      <c r="B350" s="18"/>
      <c r="C350" s="19"/>
      <c r="D350" s="33">
        <v>331513006</v>
      </c>
      <c r="E350" s="33" t="s">
        <v>1388</v>
      </c>
    </row>
    <row r="351" s="82" customFormat="1" ht="21" customHeight="1" spans="1:5">
      <c r="A351" s="18"/>
      <c r="B351" s="18"/>
      <c r="C351" s="19"/>
      <c r="D351" s="33">
        <v>331513007</v>
      </c>
      <c r="E351" s="33" t="s">
        <v>1389</v>
      </c>
    </row>
    <row r="352" s="82" customFormat="1" ht="21" customHeight="1" spans="1:5">
      <c r="A352" s="18"/>
      <c r="B352" s="18"/>
      <c r="C352" s="19"/>
      <c r="D352" s="33">
        <v>331513008</v>
      </c>
      <c r="E352" s="33" t="s">
        <v>1390</v>
      </c>
    </row>
    <row r="353" s="82" customFormat="1" ht="21" customHeight="1" spans="1:5">
      <c r="A353" s="18"/>
      <c r="B353" s="18"/>
      <c r="C353" s="19"/>
      <c r="D353" s="33">
        <v>331603006</v>
      </c>
      <c r="E353" s="33" t="s">
        <v>1391</v>
      </c>
    </row>
    <row r="354" s="82" customFormat="1" ht="21" customHeight="1" spans="1:5">
      <c r="A354" s="18"/>
      <c r="B354" s="18"/>
      <c r="C354" s="19"/>
      <c r="D354" s="33">
        <v>331513003</v>
      </c>
      <c r="E354" s="33" t="s">
        <v>1397</v>
      </c>
    </row>
    <row r="355" s="82" customFormat="1" ht="24" customHeight="1" spans="1:5">
      <c r="A355" s="14">
        <v>76</v>
      </c>
      <c r="B355" s="14" t="s">
        <v>496</v>
      </c>
      <c r="C355" s="15" t="s">
        <v>497</v>
      </c>
      <c r="D355" s="33">
        <v>331513001</v>
      </c>
      <c r="E355" s="33" t="s">
        <v>1394</v>
      </c>
    </row>
    <row r="356" s="82" customFormat="1" ht="24" customHeight="1" spans="1:5">
      <c r="A356" s="18"/>
      <c r="B356" s="18"/>
      <c r="C356" s="19"/>
      <c r="D356" s="33">
        <v>331513002</v>
      </c>
      <c r="E356" s="33" t="s">
        <v>1395</v>
      </c>
    </row>
    <row r="357" s="82" customFormat="1" ht="24" customHeight="1" spans="1:5">
      <c r="A357" s="18"/>
      <c r="B357" s="18"/>
      <c r="C357" s="19"/>
      <c r="D357" s="33">
        <v>331513005</v>
      </c>
      <c r="E357" s="33" t="s">
        <v>1396</v>
      </c>
    </row>
    <row r="358" s="82" customFormat="1" ht="24" customHeight="1" spans="1:5">
      <c r="A358" s="18"/>
      <c r="B358" s="18"/>
      <c r="C358" s="19"/>
      <c r="D358" s="33">
        <v>331501015</v>
      </c>
      <c r="E358" s="33" t="s">
        <v>1121</v>
      </c>
    </row>
    <row r="359" s="82" customFormat="1" ht="24" customHeight="1" spans="1:5">
      <c r="A359" s="18"/>
      <c r="B359" s="18"/>
      <c r="C359" s="19"/>
      <c r="D359" s="33">
        <v>331513003</v>
      </c>
      <c r="E359" s="33" t="s">
        <v>1397</v>
      </c>
    </row>
    <row r="360" s="82" customFormat="1" ht="24" customHeight="1" spans="1:5">
      <c r="A360" s="14">
        <v>77</v>
      </c>
      <c r="B360" s="14" t="s">
        <v>502</v>
      </c>
      <c r="C360" s="15" t="s">
        <v>503</v>
      </c>
      <c r="D360" s="33">
        <v>331513003</v>
      </c>
      <c r="E360" s="33" t="s">
        <v>1397</v>
      </c>
    </row>
    <row r="361" s="82" customFormat="1" ht="24" customHeight="1" spans="1:5">
      <c r="A361" s="18"/>
      <c r="B361" s="18"/>
      <c r="C361" s="19"/>
      <c r="D361" s="33">
        <v>331513009</v>
      </c>
      <c r="E361" s="33" t="s">
        <v>1400</v>
      </c>
    </row>
    <row r="362" s="82" customFormat="1" ht="24" customHeight="1" spans="1:5">
      <c r="A362" s="18"/>
      <c r="B362" s="20"/>
      <c r="C362" s="19"/>
      <c r="D362" s="33">
        <v>331603034</v>
      </c>
      <c r="E362" s="33" t="s">
        <v>1403</v>
      </c>
    </row>
    <row r="363" s="82" customFormat="1" ht="24" customHeight="1" spans="1:5">
      <c r="A363" s="14">
        <v>78</v>
      </c>
      <c r="B363" s="34" t="s">
        <v>507</v>
      </c>
      <c r="C363" s="15" t="s">
        <v>508</v>
      </c>
      <c r="D363" s="33">
        <v>331506018</v>
      </c>
      <c r="E363" s="33" t="s">
        <v>1407</v>
      </c>
    </row>
    <row r="364" s="82" customFormat="1" ht="24" customHeight="1" spans="1:5">
      <c r="A364" s="34">
        <v>79</v>
      </c>
      <c r="B364" s="34" t="s">
        <v>513</v>
      </c>
      <c r="C364" s="33" t="s">
        <v>514</v>
      </c>
      <c r="D364" s="33">
        <v>331506016</v>
      </c>
      <c r="E364" s="33" t="s">
        <v>1410</v>
      </c>
    </row>
    <row r="365" s="82" customFormat="1" ht="24" customHeight="1" spans="1:5">
      <c r="A365" s="34"/>
      <c r="B365" s="34"/>
      <c r="C365" s="33"/>
      <c r="D365" s="33">
        <v>331506017</v>
      </c>
      <c r="E365" s="33" t="s">
        <v>1412</v>
      </c>
    </row>
    <row r="366" s="82" customFormat="1" ht="24" customHeight="1" spans="1:5">
      <c r="A366" s="34"/>
      <c r="B366" s="34"/>
      <c r="C366" s="33"/>
      <c r="D366" s="33">
        <v>331506020</v>
      </c>
      <c r="E366" s="33" t="s">
        <v>1414</v>
      </c>
    </row>
    <row r="367" s="82" customFormat="1" ht="24" customHeight="1" spans="1:5">
      <c r="A367" s="34"/>
      <c r="B367" s="34"/>
      <c r="C367" s="33"/>
      <c r="D367" s="33">
        <v>331506019</v>
      </c>
      <c r="E367" s="33" t="s">
        <v>1416</v>
      </c>
    </row>
    <row r="368" s="82" customFormat="1" ht="24" customHeight="1" spans="1:5">
      <c r="A368" s="34"/>
      <c r="B368" s="34"/>
      <c r="C368" s="33"/>
      <c r="D368" s="33">
        <v>331506015</v>
      </c>
      <c r="E368" s="33" t="s">
        <v>1417</v>
      </c>
    </row>
    <row r="369" s="82" customFormat="1" ht="24" customHeight="1" spans="1:5">
      <c r="A369" s="34"/>
      <c r="B369" s="34"/>
      <c r="C369" s="33"/>
      <c r="D369" s="33">
        <v>331512021</v>
      </c>
      <c r="E369" s="33" t="s">
        <v>1418</v>
      </c>
    </row>
    <row r="370" s="82" customFormat="1" ht="21" customHeight="1" spans="1:5">
      <c r="A370" s="14">
        <v>80</v>
      </c>
      <c r="B370" s="14" t="s">
        <v>518</v>
      </c>
      <c r="C370" s="15" t="s">
        <v>519</v>
      </c>
      <c r="D370" s="33">
        <v>331506024</v>
      </c>
      <c r="E370" s="33" t="s">
        <v>1420</v>
      </c>
    </row>
    <row r="371" s="82" customFormat="1" ht="21" customHeight="1" spans="1:5">
      <c r="A371" s="18"/>
      <c r="B371" s="20"/>
      <c r="C371" s="19"/>
      <c r="D371" s="33">
        <v>331520002</v>
      </c>
      <c r="E371" s="33" t="s">
        <v>1422</v>
      </c>
    </row>
    <row r="372" s="82" customFormat="1" ht="21" customHeight="1" spans="1:5">
      <c r="A372" s="14">
        <v>81</v>
      </c>
      <c r="B372" s="14" t="s">
        <v>525</v>
      </c>
      <c r="C372" s="15" t="s">
        <v>526</v>
      </c>
      <c r="D372" s="33">
        <v>331506011</v>
      </c>
      <c r="E372" s="33" t="s">
        <v>1424</v>
      </c>
    </row>
    <row r="373" s="82" customFormat="1" ht="21" customHeight="1" spans="1:5">
      <c r="A373" s="18"/>
      <c r="B373" s="18"/>
      <c r="C373" s="19"/>
      <c r="D373" s="33">
        <v>331506012</v>
      </c>
      <c r="E373" s="33" t="s">
        <v>1425</v>
      </c>
    </row>
    <row r="374" s="82" customFormat="1" ht="21" customHeight="1" spans="1:5">
      <c r="A374" s="18"/>
      <c r="B374" s="18"/>
      <c r="C374" s="19"/>
      <c r="D374" s="33">
        <v>331506013</v>
      </c>
      <c r="E374" s="33" t="s">
        <v>1426</v>
      </c>
    </row>
    <row r="375" s="82" customFormat="1" ht="21" customHeight="1" spans="1:5">
      <c r="A375" s="18"/>
      <c r="B375" s="18"/>
      <c r="C375" s="19"/>
      <c r="D375" s="33">
        <v>331506014</v>
      </c>
      <c r="E375" s="33" t="s">
        <v>1427</v>
      </c>
    </row>
    <row r="376" s="82" customFormat="1" ht="21" customHeight="1" spans="1:5">
      <c r="A376" s="18"/>
      <c r="B376" s="18"/>
      <c r="C376" s="19"/>
      <c r="D376" s="33">
        <v>331506021</v>
      </c>
      <c r="E376" s="33" t="s">
        <v>1429</v>
      </c>
    </row>
    <row r="377" s="82" customFormat="1" ht="21" customHeight="1" spans="1:5">
      <c r="A377" s="18"/>
      <c r="B377" s="18"/>
      <c r="C377" s="19"/>
      <c r="D377" s="33">
        <v>331506023</v>
      </c>
      <c r="E377" s="33" t="s">
        <v>1430</v>
      </c>
    </row>
    <row r="378" s="82" customFormat="1" ht="21" customHeight="1" spans="1:5">
      <c r="A378" s="18"/>
      <c r="B378" s="18"/>
      <c r="C378" s="19"/>
      <c r="D378" s="33">
        <v>331506024</v>
      </c>
      <c r="E378" s="33" t="s">
        <v>1420</v>
      </c>
    </row>
    <row r="379" s="82" customFormat="1" ht="21" customHeight="1" spans="1:5">
      <c r="A379" s="18"/>
      <c r="B379" s="18"/>
      <c r="C379" s="19"/>
      <c r="D379" s="33">
        <v>331512010</v>
      </c>
      <c r="E379" s="33" t="s">
        <v>1431</v>
      </c>
    </row>
    <row r="380" s="82" customFormat="1" ht="21" customHeight="1" spans="1:5">
      <c r="A380" s="18"/>
      <c r="B380" s="18"/>
      <c r="C380" s="19"/>
      <c r="D380" s="33">
        <v>331512012</v>
      </c>
      <c r="E380" s="33" t="s">
        <v>1432</v>
      </c>
    </row>
    <row r="381" s="82" customFormat="1" ht="21" customHeight="1" spans="1:5">
      <c r="A381" s="18"/>
      <c r="B381" s="18"/>
      <c r="C381" s="19"/>
      <c r="D381" s="33" t="s">
        <v>1435</v>
      </c>
      <c r="E381" s="33" t="s">
        <v>1436</v>
      </c>
    </row>
    <row r="382" s="82" customFormat="1" ht="21" customHeight="1" spans="1:5">
      <c r="A382" s="18"/>
      <c r="B382" s="18"/>
      <c r="C382" s="19"/>
      <c r="D382" s="33" t="s">
        <v>1439</v>
      </c>
      <c r="E382" s="33" t="s">
        <v>1440</v>
      </c>
    </row>
    <row r="383" s="82" customFormat="1" ht="21" customHeight="1" spans="1:5">
      <c r="A383" s="18"/>
      <c r="B383" s="18"/>
      <c r="C383" s="19"/>
      <c r="D383" s="33" t="s">
        <v>1443</v>
      </c>
      <c r="E383" s="33" t="s">
        <v>1444</v>
      </c>
    </row>
    <row r="384" s="82" customFormat="1" ht="21" customHeight="1" spans="1:5">
      <c r="A384" s="18"/>
      <c r="B384" s="18"/>
      <c r="C384" s="19"/>
      <c r="D384" s="33">
        <v>331506031</v>
      </c>
      <c r="E384" s="33" t="s">
        <v>1446</v>
      </c>
    </row>
    <row r="385" s="82" customFormat="1" ht="21" customHeight="1" spans="1:5">
      <c r="A385" s="18"/>
      <c r="B385" s="18"/>
      <c r="C385" s="19"/>
      <c r="D385" s="33">
        <v>331506010</v>
      </c>
      <c r="E385" s="33" t="s">
        <v>1447</v>
      </c>
    </row>
    <row r="386" s="82" customFormat="1" ht="21" customHeight="1" spans="1:5">
      <c r="A386" s="18"/>
      <c r="B386" s="18"/>
      <c r="C386" s="19"/>
      <c r="D386" s="33">
        <v>331512013</v>
      </c>
      <c r="E386" s="33" t="s">
        <v>1448</v>
      </c>
    </row>
    <row r="387" s="82" customFormat="1" ht="21" customHeight="1" spans="1:5">
      <c r="A387" s="18"/>
      <c r="B387" s="18"/>
      <c r="C387" s="19"/>
      <c r="D387" s="33">
        <v>331512022</v>
      </c>
      <c r="E387" s="33" t="s">
        <v>1449</v>
      </c>
    </row>
    <row r="388" s="82" customFormat="1" ht="21" customHeight="1" spans="1:5">
      <c r="A388" s="18"/>
      <c r="B388" s="18"/>
      <c r="C388" s="19"/>
      <c r="D388" s="33">
        <v>331521010</v>
      </c>
      <c r="E388" s="33" t="s">
        <v>1451</v>
      </c>
    </row>
    <row r="389" s="82" customFormat="1" ht="21" customHeight="1" spans="1:5">
      <c r="A389" s="18"/>
      <c r="B389" s="18"/>
      <c r="C389" s="19"/>
      <c r="D389" s="33">
        <v>331522008</v>
      </c>
      <c r="E389" s="33" t="s">
        <v>1453</v>
      </c>
    </row>
    <row r="390" s="82" customFormat="1" ht="21" customHeight="1" spans="1:5">
      <c r="A390" s="18"/>
      <c r="B390" s="20"/>
      <c r="C390" s="19"/>
      <c r="D390" s="33" t="s">
        <v>1455</v>
      </c>
      <c r="E390" s="33" t="s">
        <v>1456</v>
      </c>
    </row>
    <row r="391" s="82" customFormat="1" ht="21" customHeight="1" spans="1:5">
      <c r="A391" s="14">
        <v>82</v>
      </c>
      <c r="B391" s="14" t="s">
        <v>531</v>
      </c>
      <c r="C391" s="15" t="s">
        <v>532</v>
      </c>
      <c r="D391" s="33">
        <v>331518007</v>
      </c>
      <c r="E391" s="33" t="s">
        <v>1458</v>
      </c>
    </row>
    <row r="392" s="82" customFormat="1" ht="21" customHeight="1" spans="1:5">
      <c r="A392" s="18"/>
      <c r="B392" s="20"/>
      <c r="C392" s="19"/>
      <c r="D392" s="33">
        <v>331506030</v>
      </c>
      <c r="E392" s="33" t="s">
        <v>1460</v>
      </c>
    </row>
    <row r="393" s="82" customFormat="1" ht="21" customHeight="1" spans="1:5">
      <c r="A393" s="34">
        <v>83</v>
      </c>
      <c r="B393" s="34" t="s">
        <v>537</v>
      </c>
      <c r="C393" s="33" t="s">
        <v>538</v>
      </c>
      <c r="D393" s="33">
        <v>331521012</v>
      </c>
      <c r="E393" s="33" t="s">
        <v>1462</v>
      </c>
    </row>
    <row r="394" s="82" customFormat="1" ht="21" customHeight="1" spans="1:5">
      <c r="A394" s="14">
        <v>84</v>
      </c>
      <c r="B394" s="14" t="s">
        <v>544</v>
      </c>
      <c r="C394" s="15" t="s">
        <v>545</v>
      </c>
      <c r="D394" s="33">
        <v>331521029</v>
      </c>
      <c r="E394" s="33" t="s">
        <v>1464</v>
      </c>
    </row>
    <row r="395" s="82" customFormat="1" ht="21" customHeight="1" spans="1:5">
      <c r="A395" s="18"/>
      <c r="B395" s="18"/>
      <c r="C395" s="19"/>
      <c r="D395" s="33">
        <v>331521030</v>
      </c>
      <c r="E395" s="33" t="s">
        <v>1467</v>
      </c>
    </row>
    <row r="396" s="82" customFormat="1" ht="21" customHeight="1" spans="1:5">
      <c r="A396" s="18"/>
      <c r="B396" s="18"/>
      <c r="C396" s="19"/>
      <c r="D396" s="33">
        <v>331521031</v>
      </c>
      <c r="E396" s="33" t="s">
        <v>1469</v>
      </c>
    </row>
    <row r="397" s="82" customFormat="1" ht="21" customHeight="1" spans="1:5">
      <c r="A397" s="18"/>
      <c r="B397" s="18"/>
      <c r="C397" s="19"/>
      <c r="D397" s="33">
        <v>331521032</v>
      </c>
      <c r="E397" s="33" t="s">
        <v>1470</v>
      </c>
    </row>
    <row r="398" s="82" customFormat="1" ht="21" customHeight="1" spans="1:5">
      <c r="A398" s="18"/>
      <c r="B398" s="18"/>
      <c r="C398" s="19"/>
      <c r="D398" s="33">
        <v>331521033</v>
      </c>
      <c r="E398" s="33" t="s">
        <v>1471</v>
      </c>
    </row>
    <row r="399" s="82" customFormat="1" ht="21" customHeight="1" spans="1:5">
      <c r="A399" s="18"/>
      <c r="B399" s="18"/>
      <c r="C399" s="19"/>
      <c r="D399" s="33">
        <v>331521034</v>
      </c>
      <c r="E399" s="33" t="s">
        <v>1472</v>
      </c>
    </row>
    <row r="400" s="82" customFormat="1" ht="21" customHeight="1" spans="1:5">
      <c r="A400" s="18"/>
      <c r="B400" s="18"/>
      <c r="C400" s="19"/>
      <c r="D400" s="33">
        <v>331521042</v>
      </c>
      <c r="E400" s="33" t="s">
        <v>1473</v>
      </c>
    </row>
    <row r="401" s="82" customFormat="1" ht="21" customHeight="1" spans="1:5">
      <c r="A401" s="18"/>
      <c r="B401" s="18"/>
      <c r="C401" s="19"/>
      <c r="D401" s="33">
        <v>331521013</v>
      </c>
      <c r="E401" s="33" t="s">
        <v>1476</v>
      </c>
    </row>
    <row r="402" s="82" customFormat="1" ht="21" customHeight="1" spans="1:5">
      <c r="A402" s="18"/>
      <c r="B402" s="20"/>
      <c r="C402" s="19"/>
      <c r="D402" s="33">
        <v>331521014</v>
      </c>
      <c r="E402" s="33" t="s">
        <v>1477</v>
      </c>
    </row>
    <row r="403" s="82" customFormat="1" ht="21" customHeight="1" spans="1:5">
      <c r="A403" s="14">
        <v>85</v>
      </c>
      <c r="B403" s="34" t="s">
        <v>550</v>
      </c>
      <c r="C403" s="15" t="s">
        <v>551</v>
      </c>
      <c r="D403" s="33">
        <v>331516001</v>
      </c>
      <c r="E403" s="33" t="s">
        <v>1479</v>
      </c>
    </row>
    <row r="404" s="82" customFormat="1" ht="21" customHeight="1" spans="1:5">
      <c r="A404" s="34">
        <v>86</v>
      </c>
      <c r="B404" s="210" t="s">
        <v>557</v>
      </c>
      <c r="C404" s="33" t="s">
        <v>558</v>
      </c>
      <c r="D404" s="33">
        <v>331506001</v>
      </c>
      <c r="E404" s="33" t="s">
        <v>1482</v>
      </c>
    </row>
    <row r="405" s="82" customFormat="1" ht="21" customHeight="1" spans="1:5">
      <c r="A405" s="34"/>
      <c r="B405" s="34"/>
      <c r="C405" s="33"/>
      <c r="D405" s="33">
        <v>331506025</v>
      </c>
      <c r="E405" s="33" t="s">
        <v>1485</v>
      </c>
    </row>
    <row r="406" s="82" customFormat="1" ht="21" customHeight="1" spans="1:5">
      <c r="A406" s="34"/>
      <c r="B406" s="34"/>
      <c r="C406" s="33"/>
      <c r="D406" s="33">
        <v>331506002</v>
      </c>
      <c r="E406" s="33" t="s">
        <v>1488</v>
      </c>
    </row>
    <row r="407" s="82" customFormat="1" ht="21" customHeight="1" spans="1:5">
      <c r="A407" s="34"/>
      <c r="B407" s="34"/>
      <c r="C407" s="33"/>
      <c r="D407" s="33">
        <v>331506003</v>
      </c>
      <c r="E407" s="33" t="s">
        <v>1490</v>
      </c>
    </row>
    <row r="408" s="82" customFormat="1" ht="21" customHeight="1" spans="1:5">
      <c r="A408" s="18">
        <v>86</v>
      </c>
      <c r="B408" s="212" t="s">
        <v>557</v>
      </c>
      <c r="C408" s="19" t="s">
        <v>558</v>
      </c>
      <c r="D408" s="21">
        <v>331506004</v>
      </c>
      <c r="E408" s="21" t="s">
        <v>1492</v>
      </c>
    </row>
    <row r="409" s="82" customFormat="1" ht="38" customHeight="1" spans="1:5">
      <c r="A409" s="18"/>
      <c r="B409" s="20"/>
      <c r="C409" s="19"/>
      <c r="D409" s="33">
        <v>331506006</v>
      </c>
      <c r="E409" s="33" t="s">
        <v>1493</v>
      </c>
    </row>
    <row r="410" s="82" customFormat="1" ht="21" customHeight="1" spans="1:5">
      <c r="A410" s="14">
        <v>87</v>
      </c>
      <c r="B410" s="14" t="s">
        <v>562</v>
      </c>
      <c r="C410" s="15" t="s">
        <v>563</v>
      </c>
      <c r="D410" s="33">
        <v>331519016</v>
      </c>
      <c r="E410" s="33" t="s">
        <v>1495</v>
      </c>
    </row>
    <row r="411" s="82" customFormat="1" ht="21" customHeight="1" spans="1:5">
      <c r="A411" s="18"/>
      <c r="B411" s="18"/>
      <c r="C411" s="19"/>
      <c r="D411" s="33">
        <v>331521016</v>
      </c>
      <c r="E411" s="33" t="s">
        <v>1497</v>
      </c>
    </row>
    <row r="412" s="82" customFormat="1" ht="21" customHeight="1" spans="1:5">
      <c r="A412" s="18"/>
      <c r="B412" s="18"/>
      <c r="C412" s="19"/>
      <c r="D412" s="33">
        <v>331521018</v>
      </c>
      <c r="E412" s="33" t="s">
        <v>1498</v>
      </c>
    </row>
    <row r="413" s="82" customFormat="1" ht="21" customHeight="1" spans="1:5">
      <c r="A413" s="18"/>
      <c r="B413" s="18"/>
      <c r="C413" s="19"/>
      <c r="D413" s="33">
        <v>331521019</v>
      </c>
      <c r="E413" s="33" t="s">
        <v>1499</v>
      </c>
    </row>
    <row r="414" s="82" customFormat="1" ht="21" customHeight="1" spans="1:5">
      <c r="A414" s="18"/>
      <c r="B414" s="20"/>
      <c r="C414" s="19"/>
      <c r="D414" s="33">
        <v>331521020</v>
      </c>
      <c r="E414" s="33" t="s">
        <v>1500</v>
      </c>
    </row>
    <row r="415" s="82" customFormat="1" ht="21" customHeight="1" spans="1:5">
      <c r="A415" s="14">
        <v>88</v>
      </c>
      <c r="B415" s="14" t="s">
        <v>569</v>
      </c>
      <c r="C415" s="15" t="s">
        <v>570</v>
      </c>
      <c r="D415" s="33">
        <v>331512002</v>
      </c>
      <c r="E415" s="33" t="s">
        <v>1501</v>
      </c>
    </row>
    <row r="416" s="82" customFormat="1" ht="21" customHeight="1" spans="1:5">
      <c r="A416" s="18"/>
      <c r="B416" s="18"/>
      <c r="C416" s="19"/>
      <c r="D416" s="33">
        <v>331506009</v>
      </c>
      <c r="E416" s="33" t="s">
        <v>1502</v>
      </c>
    </row>
    <row r="417" s="82" customFormat="1" ht="20" customHeight="1" spans="1:5">
      <c r="A417" s="18"/>
      <c r="B417" s="18"/>
      <c r="C417" s="19"/>
      <c r="D417" s="33">
        <v>331512019</v>
      </c>
      <c r="E417" s="33" t="s">
        <v>1504</v>
      </c>
    </row>
    <row r="418" s="82" customFormat="1" ht="20" customHeight="1" spans="1:5">
      <c r="A418" s="18"/>
      <c r="B418" s="20"/>
      <c r="C418" s="19"/>
      <c r="D418" s="33">
        <v>331512020</v>
      </c>
      <c r="E418" s="33" t="s">
        <v>1506</v>
      </c>
    </row>
    <row r="419" s="82" customFormat="1" ht="20" customHeight="1" spans="1:5">
      <c r="A419" s="14">
        <v>89</v>
      </c>
      <c r="B419" s="14" t="s">
        <v>574</v>
      </c>
      <c r="C419" s="15" t="s">
        <v>575</v>
      </c>
      <c r="D419" s="33">
        <v>331517003</v>
      </c>
      <c r="E419" s="33" t="s">
        <v>1508</v>
      </c>
    </row>
    <row r="420" s="82" customFormat="1" ht="20" customHeight="1" spans="1:5">
      <c r="A420" s="18"/>
      <c r="B420" s="18"/>
      <c r="C420" s="19"/>
      <c r="D420" s="33">
        <v>331511004</v>
      </c>
      <c r="E420" s="33" t="s">
        <v>1510</v>
      </c>
    </row>
    <row r="421" s="82" customFormat="1" ht="21" customHeight="1" spans="1:5">
      <c r="A421" s="18"/>
      <c r="B421" s="20"/>
      <c r="C421" s="19"/>
      <c r="D421" s="33">
        <v>331511005</v>
      </c>
      <c r="E421" s="33" t="s">
        <v>1511</v>
      </c>
    </row>
    <row r="422" s="82" customFormat="1" ht="21" customHeight="1" spans="1:5">
      <c r="A422" s="14">
        <v>90</v>
      </c>
      <c r="B422" s="14" t="s">
        <v>580</v>
      </c>
      <c r="C422" s="15" t="s">
        <v>581</v>
      </c>
      <c r="D422" s="33">
        <v>331517002</v>
      </c>
      <c r="E422" s="33" t="s">
        <v>1513</v>
      </c>
    </row>
    <row r="423" s="82" customFormat="1" ht="21" customHeight="1" spans="1:5">
      <c r="A423" s="18"/>
      <c r="B423" s="18"/>
      <c r="C423" s="19"/>
      <c r="D423" s="33">
        <v>331511001</v>
      </c>
      <c r="E423" s="33" t="s">
        <v>1514</v>
      </c>
    </row>
    <row r="424" s="82" customFormat="1" ht="30" customHeight="1" spans="1:5">
      <c r="A424" s="18"/>
      <c r="B424" s="18"/>
      <c r="C424" s="19"/>
      <c r="D424" s="33">
        <v>331511002</v>
      </c>
      <c r="E424" s="33" t="s">
        <v>1515</v>
      </c>
    </row>
    <row r="425" s="82" customFormat="1" ht="21" customHeight="1" spans="1:5">
      <c r="A425" s="18"/>
      <c r="B425" s="18"/>
      <c r="C425" s="19"/>
      <c r="D425" s="33">
        <v>331511003</v>
      </c>
      <c r="E425" s="33" t="s">
        <v>1516</v>
      </c>
    </row>
    <row r="426" s="82" customFormat="1" ht="21" customHeight="1" spans="1:5">
      <c r="A426" s="18"/>
      <c r="B426" s="18"/>
      <c r="C426" s="19"/>
      <c r="D426" s="33">
        <v>331517001</v>
      </c>
      <c r="E426" s="33" t="s">
        <v>1519</v>
      </c>
    </row>
    <row r="427" s="82" customFormat="1" ht="21" customHeight="1" spans="1:5">
      <c r="A427" s="18"/>
      <c r="B427" s="20"/>
      <c r="C427" s="19"/>
      <c r="D427" s="33">
        <v>331512001</v>
      </c>
      <c r="E427" s="33" t="s">
        <v>1520</v>
      </c>
    </row>
    <row r="428" s="82" customFormat="1" ht="21" customHeight="1" spans="1:5">
      <c r="A428" s="14">
        <v>91</v>
      </c>
      <c r="B428" s="14" t="s">
        <v>585</v>
      </c>
      <c r="C428" s="15" t="s">
        <v>586</v>
      </c>
      <c r="D428" s="33">
        <v>331507013</v>
      </c>
      <c r="E428" s="33" t="s">
        <v>1521</v>
      </c>
    </row>
    <row r="429" s="82" customFormat="1" ht="21" customHeight="1" spans="1:5">
      <c r="A429" s="18"/>
      <c r="B429" s="18"/>
      <c r="C429" s="19"/>
      <c r="D429" s="33">
        <v>331517004</v>
      </c>
      <c r="E429" s="33" t="s">
        <v>1523</v>
      </c>
    </row>
    <row r="430" s="82" customFormat="1" ht="21" customHeight="1" spans="1:5">
      <c r="A430" s="18"/>
      <c r="B430" s="20"/>
      <c r="C430" s="19"/>
      <c r="D430" s="33">
        <v>331507014</v>
      </c>
      <c r="E430" s="33" t="s">
        <v>1525</v>
      </c>
    </row>
    <row r="431" s="82" customFormat="1" ht="23" customHeight="1" spans="1:5">
      <c r="A431" s="14">
        <v>92</v>
      </c>
      <c r="B431" s="14" t="s">
        <v>593</v>
      </c>
      <c r="C431" s="15" t="s">
        <v>594</v>
      </c>
      <c r="D431" s="33">
        <v>331515010</v>
      </c>
      <c r="E431" s="33" t="s">
        <v>1526</v>
      </c>
    </row>
    <row r="432" s="82" customFormat="1" ht="23" customHeight="1" spans="1:5">
      <c r="A432" s="18"/>
      <c r="B432" s="18"/>
      <c r="C432" s="19"/>
      <c r="D432" s="33">
        <v>331507001</v>
      </c>
      <c r="E432" s="33" t="s">
        <v>1527</v>
      </c>
    </row>
    <row r="433" s="82" customFormat="1" ht="23" customHeight="1" spans="1:5">
      <c r="A433" s="18"/>
      <c r="B433" s="18"/>
      <c r="C433" s="19"/>
      <c r="D433" s="33">
        <v>331507002</v>
      </c>
      <c r="E433" s="33" t="s">
        <v>1530</v>
      </c>
    </row>
    <row r="434" s="82" customFormat="1" ht="23" customHeight="1" spans="1:5">
      <c r="A434" s="18"/>
      <c r="B434" s="18"/>
      <c r="C434" s="19"/>
      <c r="D434" s="33">
        <v>331507003</v>
      </c>
      <c r="E434" s="33" t="s">
        <v>1531</v>
      </c>
    </row>
    <row r="435" s="82" customFormat="1" ht="23" customHeight="1" spans="1:5">
      <c r="A435" s="18"/>
      <c r="B435" s="18"/>
      <c r="C435" s="19"/>
      <c r="D435" s="33">
        <v>331507004</v>
      </c>
      <c r="E435" s="33" t="s">
        <v>1532</v>
      </c>
    </row>
    <row r="436" s="82" customFormat="1" ht="23" customHeight="1" spans="1:5">
      <c r="A436" s="18"/>
      <c r="B436" s="18"/>
      <c r="C436" s="19"/>
      <c r="D436" s="33">
        <v>331507005</v>
      </c>
      <c r="E436" s="33" t="s">
        <v>1533</v>
      </c>
    </row>
    <row r="437" s="82" customFormat="1" ht="23" customHeight="1" spans="1:5">
      <c r="A437" s="18"/>
      <c r="B437" s="18"/>
      <c r="C437" s="19"/>
      <c r="D437" s="33">
        <v>331507006</v>
      </c>
      <c r="E437" s="33" t="s">
        <v>1534</v>
      </c>
    </row>
    <row r="438" s="82" customFormat="1" ht="23" customHeight="1" spans="1:5">
      <c r="A438" s="18"/>
      <c r="B438" s="18"/>
      <c r="C438" s="19"/>
      <c r="D438" s="33">
        <v>331507007</v>
      </c>
      <c r="E438" s="33" t="s">
        <v>1535</v>
      </c>
    </row>
    <row r="439" s="82" customFormat="1" ht="23" customHeight="1" spans="1:5">
      <c r="A439" s="18"/>
      <c r="B439" s="18"/>
      <c r="C439" s="19"/>
      <c r="D439" s="33">
        <v>331507008</v>
      </c>
      <c r="E439" s="33" t="s">
        <v>1536</v>
      </c>
    </row>
    <row r="440" s="82" customFormat="1" ht="23" customHeight="1" spans="1:5">
      <c r="A440" s="18"/>
      <c r="B440" s="18"/>
      <c r="C440" s="19"/>
      <c r="D440" s="33">
        <v>331507009</v>
      </c>
      <c r="E440" s="33" t="s">
        <v>1537</v>
      </c>
    </row>
    <row r="441" s="82" customFormat="1" ht="23" customHeight="1" spans="1:5">
      <c r="A441" s="18"/>
      <c r="B441" s="18"/>
      <c r="C441" s="19"/>
      <c r="D441" s="33">
        <v>331507010</v>
      </c>
      <c r="E441" s="33" t="s">
        <v>1538</v>
      </c>
    </row>
    <row r="442" s="82" customFormat="1" ht="23" customHeight="1" spans="1:5">
      <c r="A442" s="18"/>
      <c r="B442" s="18"/>
      <c r="C442" s="19"/>
      <c r="D442" s="33">
        <v>331507012</v>
      </c>
      <c r="E442" s="33" t="s">
        <v>1540</v>
      </c>
    </row>
    <row r="443" s="82" customFormat="1" ht="19" customHeight="1" spans="1:5">
      <c r="A443" s="20"/>
      <c r="B443" s="20"/>
      <c r="C443" s="21"/>
      <c r="D443" s="33">
        <v>331507014</v>
      </c>
      <c r="E443" s="33" t="s">
        <v>1525</v>
      </c>
    </row>
    <row r="444" s="82" customFormat="1" ht="21" customHeight="1" spans="1:5">
      <c r="A444" s="34">
        <v>93</v>
      </c>
      <c r="B444" s="34" t="s">
        <v>599</v>
      </c>
      <c r="C444" s="33" t="s">
        <v>600</v>
      </c>
      <c r="D444" s="33">
        <v>331507011</v>
      </c>
      <c r="E444" s="33" t="s">
        <v>1541</v>
      </c>
    </row>
    <row r="445" s="82" customFormat="1" ht="21" customHeight="1" spans="1:5">
      <c r="A445" s="34">
        <v>94</v>
      </c>
      <c r="B445" s="34" t="s">
        <v>605</v>
      </c>
      <c r="C445" s="33" t="s">
        <v>606</v>
      </c>
      <c r="D445" s="33"/>
      <c r="E445" s="33"/>
    </row>
    <row r="446" s="82" customFormat="1" ht="21" customHeight="1" spans="1:5">
      <c r="A446" s="14">
        <v>95</v>
      </c>
      <c r="B446" s="14" t="s">
        <v>612</v>
      </c>
      <c r="C446" s="15" t="s">
        <v>613</v>
      </c>
      <c r="D446" s="33">
        <v>331508002</v>
      </c>
      <c r="E446" s="33" t="s">
        <v>1542</v>
      </c>
    </row>
    <row r="447" s="82" customFormat="1" ht="21" customHeight="1" spans="1:5">
      <c r="A447" s="18"/>
      <c r="B447" s="18"/>
      <c r="C447" s="19"/>
      <c r="D447" s="33">
        <v>331508005</v>
      </c>
      <c r="E447" s="33" t="s">
        <v>1543</v>
      </c>
    </row>
    <row r="448" s="82" customFormat="1" ht="21" customHeight="1" spans="1:5">
      <c r="A448" s="18"/>
      <c r="B448" s="20"/>
      <c r="C448" s="19"/>
      <c r="D448" s="33">
        <v>331512009</v>
      </c>
      <c r="E448" s="33" t="s">
        <v>1544</v>
      </c>
    </row>
    <row r="449" s="82" customFormat="1" ht="21" customHeight="1" spans="1:5">
      <c r="A449" s="14">
        <v>96</v>
      </c>
      <c r="B449" s="34" t="s">
        <v>618</v>
      </c>
      <c r="C449" s="15" t="s">
        <v>619</v>
      </c>
      <c r="D449" s="33">
        <v>331508003</v>
      </c>
      <c r="E449" s="33" t="s">
        <v>1545</v>
      </c>
    </row>
    <row r="450" s="82" customFormat="1" ht="21" customHeight="1" spans="1:5">
      <c r="A450" s="34">
        <v>97</v>
      </c>
      <c r="B450" s="14" t="s">
        <v>626</v>
      </c>
      <c r="C450" s="33" t="s">
        <v>627</v>
      </c>
      <c r="D450" s="33">
        <v>331522009</v>
      </c>
      <c r="E450" s="33" t="s">
        <v>1546</v>
      </c>
    </row>
    <row r="451" s="82" customFormat="1" ht="21" customHeight="1" spans="1:5">
      <c r="A451" s="34"/>
      <c r="B451" s="18"/>
      <c r="C451" s="33"/>
      <c r="D451" s="33">
        <v>331502010</v>
      </c>
      <c r="E451" s="33" t="s">
        <v>1548</v>
      </c>
    </row>
    <row r="452" s="82" customFormat="1" ht="21" customHeight="1" spans="1:5">
      <c r="A452" s="34"/>
      <c r="B452" s="18"/>
      <c r="C452" s="33"/>
      <c r="D452" s="33">
        <v>331502009</v>
      </c>
      <c r="E452" s="33" t="s">
        <v>1833</v>
      </c>
    </row>
    <row r="453" s="82" customFormat="1" ht="21" customHeight="1" spans="1:5">
      <c r="A453" s="34"/>
      <c r="B453" s="18"/>
      <c r="C453" s="33"/>
      <c r="D453" s="33">
        <v>331502011</v>
      </c>
      <c r="E453" s="33" t="s">
        <v>1834</v>
      </c>
    </row>
    <row r="454" s="82" customFormat="1" ht="21" customHeight="1" spans="1:5">
      <c r="A454" s="34"/>
      <c r="B454" s="18"/>
      <c r="C454" s="33"/>
      <c r="D454" s="33">
        <v>331502012</v>
      </c>
      <c r="E454" s="33" t="s">
        <v>1835</v>
      </c>
    </row>
    <row r="455" s="82" customFormat="1" ht="21" customHeight="1" spans="1:5">
      <c r="A455" s="34"/>
      <c r="B455" s="20"/>
      <c r="C455" s="33"/>
      <c r="D455" s="33">
        <v>331502014</v>
      </c>
      <c r="E455" s="33" t="s">
        <v>1836</v>
      </c>
    </row>
    <row r="456" s="82" customFormat="1" ht="21" customHeight="1" spans="1:5">
      <c r="A456" s="18">
        <v>98</v>
      </c>
      <c r="B456" s="18" t="s">
        <v>633</v>
      </c>
      <c r="C456" s="19" t="s">
        <v>634</v>
      </c>
      <c r="D456" s="33">
        <v>331502013</v>
      </c>
      <c r="E456" s="33" t="s">
        <v>1552</v>
      </c>
    </row>
    <row r="457" s="82" customFormat="1" ht="21" customHeight="1" spans="1:5">
      <c r="A457" s="18"/>
      <c r="B457" s="18"/>
      <c r="C457" s="19"/>
      <c r="D457" s="33">
        <v>331502007</v>
      </c>
      <c r="E457" s="33" t="s">
        <v>1837</v>
      </c>
    </row>
    <row r="458" s="82" customFormat="1" ht="21" customHeight="1" spans="1:5">
      <c r="A458" s="18"/>
      <c r="B458" s="18"/>
      <c r="C458" s="19"/>
      <c r="D458" s="33">
        <v>331502002</v>
      </c>
      <c r="E458" s="33" t="s">
        <v>1558</v>
      </c>
    </row>
    <row r="459" s="82" customFormat="1" ht="21" customHeight="1" spans="1:5">
      <c r="A459" s="18"/>
      <c r="B459" s="18"/>
      <c r="C459" s="19"/>
      <c r="D459" s="33">
        <v>331502003</v>
      </c>
      <c r="E459" s="33" t="s">
        <v>1559</v>
      </c>
    </row>
    <row r="460" s="82" customFormat="1" ht="21" customHeight="1" spans="1:5">
      <c r="A460" s="18"/>
      <c r="B460" s="18"/>
      <c r="C460" s="19"/>
      <c r="D460" s="33">
        <v>331502004</v>
      </c>
      <c r="E460" s="33" t="s">
        <v>1561</v>
      </c>
    </row>
    <row r="461" s="82" customFormat="1" ht="21" customHeight="1" spans="1:5">
      <c r="A461" s="18"/>
      <c r="B461" s="18"/>
      <c r="C461" s="19"/>
      <c r="D461" s="33">
        <v>331521036</v>
      </c>
      <c r="E461" s="33" t="s">
        <v>1549</v>
      </c>
    </row>
    <row r="462" s="82" customFormat="1" ht="21" customHeight="1" spans="1:5">
      <c r="A462" s="18"/>
      <c r="B462" s="18"/>
      <c r="C462" s="19"/>
      <c r="D462" s="33">
        <v>331521037</v>
      </c>
      <c r="E462" s="33" t="s">
        <v>1556</v>
      </c>
    </row>
    <row r="463" s="82" customFormat="1" ht="21" customHeight="1" spans="1:5">
      <c r="A463" s="18"/>
      <c r="B463" s="20"/>
      <c r="C463" s="19"/>
      <c r="D463" s="33">
        <v>331521038</v>
      </c>
      <c r="E463" s="33" t="s">
        <v>1554</v>
      </c>
    </row>
    <row r="464" s="82" customFormat="1" ht="21" customHeight="1" spans="1:5">
      <c r="A464" s="34">
        <v>99</v>
      </c>
      <c r="B464" s="34" t="s">
        <v>640</v>
      </c>
      <c r="C464" s="33" t="s">
        <v>641</v>
      </c>
      <c r="D464" s="33">
        <v>330804063</v>
      </c>
      <c r="E464" s="33" t="s">
        <v>1564</v>
      </c>
    </row>
    <row r="465" s="82" customFormat="1" ht="21" customHeight="1" spans="1:5">
      <c r="A465" s="14">
        <v>100</v>
      </c>
      <c r="B465" s="14" t="s">
        <v>646</v>
      </c>
      <c r="C465" s="15" t="s">
        <v>647</v>
      </c>
      <c r="D465" s="33">
        <v>331522010</v>
      </c>
      <c r="E465" s="33" t="s">
        <v>1566</v>
      </c>
    </row>
    <row r="466" s="82" customFormat="1" ht="21" customHeight="1" spans="1:5">
      <c r="A466" s="18"/>
      <c r="B466" s="20"/>
      <c r="C466" s="19"/>
      <c r="D466" s="33">
        <v>331522015</v>
      </c>
      <c r="E466" s="33" t="s">
        <v>1568</v>
      </c>
    </row>
    <row r="467" s="82" customFormat="1" ht="21" customHeight="1" spans="1:5">
      <c r="A467" s="14">
        <v>101</v>
      </c>
      <c r="B467" s="34" t="s">
        <v>652</v>
      </c>
      <c r="C467" s="15" t="s">
        <v>653</v>
      </c>
      <c r="D467" s="33">
        <v>331522012</v>
      </c>
      <c r="E467" s="33" t="s">
        <v>1569</v>
      </c>
    </row>
    <row r="468" s="82" customFormat="1" ht="21" customHeight="1" spans="1:5">
      <c r="A468" s="14">
        <v>102</v>
      </c>
      <c r="B468" s="14" t="s">
        <v>658</v>
      </c>
      <c r="C468" s="15" t="s">
        <v>659</v>
      </c>
      <c r="D468" s="33">
        <v>331521028</v>
      </c>
      <c r="E468" s="33" t="s">
        <v>1571</v>
      </c>
    </row>
    <row r="469" s="82" customFormat="1" ht="21" customHeight="1" spans="1:5">
      <c r="A469" s="18"/>
      <c r="B469" s="18"/>
      <c r="C469" s="19"/>
      <c r="D469" s="33">
        <v>331522002</v>
      </c>
      <c r="E469" s="33" t="s">
        <v>1574</v>
      </c>
    </row>
    <row r="470" s="82" customFormat="1" ht="21" customHeight="1" spans="1:5">
      <c r="A470" s="18"/>
      <c r="B470" s="18"/>
      <c r="C470" s="19"/>
      <c r="D470" s="33">
        <v>331522013</v>
      </c>
      <c r="E470" s="33" t="s">
        <v>1575</v>
      </c>
    </row>
    <row r="471" s="82" customFormat="1" ht="17" customHeight="1" spans="1:5">
      <c r="A471" s="18"/>
      <c r="B471" s="18"/>
      <c r="C471" s="19"/>
      <c r="D471" s="33">
        <v>331522012</v>
      </c>
      <c r="E471" s="33" t="s">
        <v>1569</v>
      </c>
    </row>
    <row r="472" s="82" customFormat="1" ht="21" customHeight="1" spans="1:5">
      <c r="A472" s="18"/>
      <c r="B472" s="20"/>
      <c r="C472" s="19"/>
      <c r="D472" s="33">
        <v>331522017</v>
      </c>
      <c r="E472" s="33" t="s">
        <v>1576</v>
      </c>
    </row>
    <row r="473" s="82" customFormat="1" ht="21" customHeight="1" spans="1:5">
      <c r="A473" s="14">
        <v>103</v>
      </c>
      <c r="B473" s="14" t="s">
        <v>664</v>
      </c>
      <c r="C473" s="15" t="s">
        <v>665</v>
      </c>
      <c r="D473" s="33">
        <v>331522006</v>
      </c>
      <c r="E473" s="33" t="s">
        <v>1578</v>
      </c>
    </row>
    <row r="474" s="82" customFormat="1" ht="18" customHeight="1" spans="1:5">
      <c r="A474" s="18"/>
      <c r="B474" s="18"/>
      <c r="C474" s="19"/>
      <c r="D474" s="33">
        <v>331522016</v>
      </c>
      <c r="E474" s="33" t="s">
        <v>1580</v>
      </c>
    </row>
    <row r="475" s="82" customFormat="1" ht="18" customHeight="1" spans="1:5">
      <c r="A475" s="18"/>
      <c r="B475" s="20"/>
      <c r="C475" s="19"/>
      <c r="D475" s="33">
        <v>331520001</v>
      </c>
      <c r="E475" s="33" t="s">
        <v>1581</v>
      </c>
    </row>
    <row r="476" s="82" customFormat="1" ht="21" customHeight="1" spans="1:5">
      <c r="A476" s="34">
        <v>104</v>
      </c>
      <c r="B476" s="210" t="s">
        <v>669</v>
      </c>
      <c r="C476" s="33" t="s">
        <v>670</v>
      </c>
      <c r="D476" s="33">
        <v>331521009</v>
      </c>
      <c r="E476" s="33" t="s">
        <v>1582</v>
      </c>
    </row>
    <row r="477" s="82" customFormat="1" ht="19" customHeight="1" spans="1:5">
      <c r="A477" s="34"/>
      <c r="B477" s="34"/>
      <c r="C477" s="33"/>
      <c r="D477" s="33">
        <v>331521011</v>
      </c>
      <c r="E477" s="33" t="s">
        <v>1584</v>
      </c>
    </row>
    <row r="478" s="82" customFormat="1" ht="19" customHeight="1" spans="1:5">
      <c r="A478" s="34"/>
      <c r="B478" s="34"/>
      <c r="C478" s="33"/>
      <c r="D478" s="33">
        <v>331521012</v>
      </c>
      <c r="E478" s="33" t="s">
        <v>1462</v>
      </c>
    </row>
    <row r="479" s="82" customFormat="1" ht="21" customHeight="1" spans="1:5">
      <c r="A479" s="14">
        <v>104</v>
      </c>
      <c r="B479" s="213" t="s">
        <v>669</v>
      </c>
      <c r="C479" s="15" t="s">
        <v>670</v>
      </c>
      <c r="D479" s="33">
        <v>331521015</v>
      </c>
      <c r="E479" s="33" t="s">
        <v>1586</v>
      </c>
    </row>
    <row r="480" s="82" customFormat="1" ht="18" customHeight="1" spans="1:5">
      <c r="A480" s="18"/>
      <c r="B480" s="18"/>
      <c r="C480" s="19"/>
      <c r="D480" s="33">
        <v>331521031</v>
      </c>
      <c r="E480" s="33" t="s">
        <v>1469</v>
      </c>
    </row>
    <row r="481" s="82" customFormat="1" ht="21" customHeight="1" spans="1:5">
      <c r="A481" s="18"/>
      <c r="B481" s="18"/>
      <c r="C481" s="19"/>
      <c r="D481" s="21">
        <v>331521035</v>
      </c>
      <c r="E481" s="21" t="s">
        <v>1588</v>
      </c>
    </row>
    <row r="482" s="82" customFormat="1" ht="21" customHeight="1" spans="1:5">
      <c r="A482" s="18"/>
      <c r="B482" s="20"/>
      <c r="C482" s="19"/>
      <c r="D482" s="33">
        <v>331522004</v>
      </c>
      <c r="E482" s="33" t="s">
        <v>1589</v>
      </c>
    </row>
    <row r="483" s="82" customFormat="1" ht="21" customHeight="1" spans="1:5">
      <c r="A483" s="14">
        <v>105</v>
      </c>
      <c r="B483" s="14" t="s">
        <v>675</v>
      </c>
      <c r="C483" s="15" t="s">
        <v>676</v>
      </c>
      <c r="D483" s="33">
        <v>331521030</v>
      </c>
      <c r="E483" s="33" t="s">
        <v>1467</v>
      </c>
    </row>
    <row r="484" s="82" customFormat="1" ht="21" customHeight="1" spans="1:5">
      <c r="A484" s="18"/>
      <c r="B484" s="18"/>
      <c r="C484" s="19"/>
      <c r="D484" s="33">
        <v>331603043</v>
      </c>
      <c r="E484" s="33" t="s">
        <v>1592</v>
      </c>
    </row>
    <row r="485" s="82" customFormat="1" ht="21" customHeight="1" spans="1:5">
      <c r="A485" s="18"/>
      <c r="B485" s="18"/>
      <c r="C485" s="19"/>
      <c r="D485" s="33">
        <v>331603044</v>
      </c>
      <c r="E485" s="33" t="s">
        <v>1594</v>
      </c>
    </row>
    <row r="486" s="82" customFormat="1" ht="21" customHeight="1" spans="1:5">
      <c r="A486" s="18"/>
      <c r="B486" s="18"/>
      <c r="C486" s="19"/>
      <c r="D486" s="33">
        <v>331521030</v>
      </c>
      <c r="E486" s="33" t="s">
        <v>1467</v>
      </c>
    </row>
    <row r="487" s="82" customFormat="1" ht="21" customHeight="1" spans="1:5">
      <c r="A487" s="18"/>
      <c r="B487" s="20"/>
      <c r="C487" s="19"/>
      <c r="D487" s="33">
        <v>331521034</v>
      </c>
      <c r="E487" s="33" t="s">
        <v>1472</v>
      </c>
    </row>
    <row r="488" s="82" customFormat="1" ht="21" customHeight="1" spans="1:5">
      <c r="A488" s="14">
        <v>106</v>
      </c>
      <c r="B488" s="14" t="s">
        <v>681</v>
      </c>
      <c r="C488" s="15" t="s">
        <v>682</v>
      </c>
      <c r="D488" s="33">
        <v>331522001</v>
      </c>
      <c r="E488" s="33" t="s">
        <v>1595</v>
      </c>
    </row>
    <row r="489" s="82" customFormat="1" ht="21" customHeight="1" spans="1:5">
      <c r="A489" s="18"/>
      <c r="B489" s="18"/>
      <c r="C489" s="19"/>
      <c r="D489" s="33" t="s">
        <v>1596</v>
      </c>
      <c r="E489" s="33" t="s">
        <v>1334</v>
      </c>
    </row>
    <row r="490" s="82" customFormat="1" ht="21" customHeight="1" spans="1:5">
      <c r="A490" s="18"/>
      <c r="B490" s="18"/>
      <c r="C490" s="19"/>
      <c r="D490" s="33" t="s">
        <v>1597</v>
      </c>
      <c r="E490" s="33" t="s">
        <v>1336</v>
      </c>
    </row>
    <row r="491" s="82" customFormat="1" ht="21" customHeight="1" spans="1:5">
      <c r="A491" s="18"/>
      <c r="B491" s="18"/>
      <c r="C491" s="19"/>
      <c r="D491" s="33" t="s">
        <v>1598</v>
      </c>
      <c r="E491" s="33" t="s">
        <v>1338</v>
      </c>
    </row>
    <row r="492" s="82" customFormat="1" ht="21" customHeight="1" spans="1:5">
      <c r="A492" s="18"/>
      <c r="B492" s="18"/>
      <c r="C492" s="19"/>
      <c r="D492" s="33">
        <v>331508001</v>
      </c>
      <c r="E492" s="33" t="s">
        <v>1599</v>
      </c>
    </row>
    <row r="493" s="82" customFormat="1" ht="21" customHeight="1" spans="1:5">
      <c r="A493" s="18"/>
      <c r="B493" s="18"/>
      <c r="C493" s="19"/>
      <c r="D493" s="33">
        <v>331503020</v>
      </c>
      <c r="E493" s="33" t="s">
        <v>1600</v>
      </c>
    </row>
    <row r="494" s="82" customFormat="1" ht="21" customHeight="1" spans="1:5">
      <c r="A494" s="18"/>
      <c r="B494" s="18"/>
      <c r="C494" s="19"/>
      <c r="D494" s="33">
        <v>331506022</v>
      </c>
      <c r="E494" s="33" t="s">
        <v>1601</v>
      </c>
    </row>
    <row r="495" s="82" customFormat="1" ht="21" customHeight="1" spans="1:5">
      <c r="A495" s="18"/>
      <c r="B495" s="18"/>
      <c r="C495" s="19"/>
      <c r="D495" s="33">
        <v>331521017</v>
      </c>
      <c r="E495" s="33" t="s">
        <v>1602</v>
      </c>
    </row>
    <row r="496" s="82" customFormat="1" ht="21" customHeight="1" spans="1:5">
      <c r="A496" s="18"/>
      <c r="B496" s="18"/>
      <c r="C496" s="19"/>
      <c r="D496" s="33">
        <v>331522003</v>
      </c>
      <c r="E496" s="33" t="s">
        <v>1604</v>
      </c>
    </row>
    <row r="497" s="82" customFormat="1" ht="21" customHeight="1" spans="1:5">
      <c r="A497" s="18"/>
      <c r="B497" s="18"/>
      <c r="C497" s="19"/>
      <c r="D497" s="33">
        <v>331522007</v>
      </c>
      <c r="E497" s="33" t="s">
        <v>1605</v>
      </c>
    </row>
    <row r="498" s="82" customFormat="1" ht="21" customHeight="1" spans="1:5">
      <c r="A498" s="18"/>
      <c r="B498" s="18"/>
      <c r="C498" s="19"/>
      <c r="D498" s="33">
        <v>331501017</v>
      </c>
      <c r="E498" s="33" t="s">
        <v>1606</v>
      </c>
    </row>
    <row r="499" s="82" customFormat="1" ht="21" customHeight="1" spans="1:5">
      <c r="A499" s="18"/>
      <c r="B499" s="20"/>
      <c r="C499" s="19"/>
      <c r="D499" s="33">
        <v>331501018</v>
      </c>
      <c r="E499" s="33" t="s">
        <v>1607</v>
      </c>
    </row>
    <row r="500" s="82" customFormat="1" ht="21" customHeight="1" spans="1:5">
      <c r="A500" s="14">
        <v>107</v>
      </c>
      <c r="B500" s="14" t="s">
        <v>688</v>
      </c>
      <c r="C500" s="15" t="s">
        <v>689</v>
      </c>
      <c r="D500" s="33">
        <v>331522001</v>
      </c>
      <c r="E500" s="33" t="s">
        <v>1595</v>
      </c>
    </row>
    <row r="501" s="82" customFormat="1" ht="21" customHeight="1" spans="1:5">
      <c r="A501" s="18"/>
      <c r="B501" s="18"/>
      <c r="C501" s="19"/>
      <c r="D501" s="33" t="s">
        <v>1596</v>
      </c>
      <c r="E501" s="33" t="s">
        <v>1334</v>
      </c>
    </row>
    <row r="502" s="82" customFormat="1" ht="21" customHeight="1" spans="1:5">
      <c r="A502" s="18"/>
      <c r="B502" s="18"/>
      <c r="C502" s="19"/>
      <c r="D502" s="33" t="s">
        <v>1597</v>
      </c>
      <c r="E502" s="33" t="s">
        <v>1336</v>
      </c>
    </row>
    <row r="503" s="82" customFormat="1" ht="21" customHeight="1" spans="1:5">
      <c r="A503" s="18"/>
      <c r="B503" s="18"/>
      <c r="C503" s="19"/>
      <c r="D503" s="33" t="s">
        <v>1598</v>
      </c>
      <c r="E503" s="33" t="s">
        <v>1338</v>
      </c>
    </row>
    <row r="504" s="82" customFormat="1" ht="21" customHeight="1" spans="1:5">
      <c r="A504" s="18"/>
      <c r="B504" s="18"/>
      <c r="C504" s="19"/>
      <c r="D504" s="33">
        <v>331508001</v>
      </c>
      <c r="E504" s="33" t="s">
        <v>1599</v>
      </c>
    </row>
    <row r="505" s="82" customFormat="1" ht="21" customHeight="1" spans="1:5">
      <c r="A505" s="18"/>
      <c r="B505" s="18"/>
      <c r="C505" s="19"/>
      <c r="D505" s="33">
        <v>331503020</v>
      </c>
      <c r="E505" s="33" t="s">
        <v>1600</v>
      </c>
    </row>
    <row r="506" s="82" customFormat="1" ht="21" customHeight="1" spans="1:5">
      <c r="A506" s="18"/>
      <c r="B506" s="18"/>
      <c r="C506" s="19"/>
      <c r="D506" s="33">
        <v>331506022</v>
      </c>
      <c r="E506" s="33" t="s">
        <v>1601</v>
      </c>
    </row>
    <row r="507" s="82" customFormat="1" ht="21" customHeight="1" spans="1:5">
      <c r="A507" s="18"/>
      <c r="B507" s="18"/>
      <c r="C507" s="19"/>
      <c r="D507" s="33">
        <v>331522003</v>
      </c>
      <c r="E507" s="33" t="s">
        <v>1604</v>
      </c>
    </row>
    <row r="508" s="82" customFormat="1" ht="21" customHeight="1" spans="1:5">
      <c r="A508" s="18"/>
      <c r="B508" s="18"/>
      <c r="C508" s="19"/>
      <c r="D508" s="33">
        <v>331522007</v>
      </c>
      <c r="E508" s="33" t="s">
        <v>1605</v>
      </c>
    </row>
    <row r="509" s="82" customFormat="1" ht="21" customHeight="1" spans="1:5">
      <c r="A509" s="18"/>
      <c r="B509" s="18"/>
      <c r="C509" s="19"/>
      <c r="D509" s="33">
        <v>331501017</v>
      </c>
      <c r="E509" s="33" t="s">
        <v>1606</v>
      </c>
    </row>
    <row r="510" s="82" customFormat="1" ht="21" customHeight="1" spans="1:5">
      <c r="A510" s="18"/>
      <c r="B510" s="20"/>
      <c r="C510" s="19"/>
      <c r="D510" s="33">
        <v>331501018</v>
      </c>
      <c r="E510" s="33" t="s">
        <v>1607</v>
      </c>
    </row>
    <row r="511" s="82" customFormat="1" ht="21" customHeight="1" spans="1:5">
      <c r="A511" s="14">
        <v>108</v>
      </c>
      <c r="B511" s="14" t="s">
        <v>694</v>
      </c>
      <c r="C511" s="33" t="s">
        <v>695</v>
      </c>
      <c r="D511" s="33">
        <v>331522005</v>
      </c>
      <c r="E511" s="33" t="s">
        <v>1608</v>
      </c>
    </row>
    <row r="512" s="82" customFormat="1" ht="21" customHeight="1" spans="1:5">
      <c r="A512" s="20"/>
      <c r="B512" s="20"/>
      <c r="C512" s="33"/>
      <c r="D512" s="33">
        <v>331522014</v>
      </c>
      <c r="E512" s="33" t="s">
        <v>1609</v>
      </c>
    </row>
    <row r="513" s="82" customFormat="1" ht="21" customHeight="1" spans="1:5">
      <c r="A513" s="34">
        <v>109</v>
      </c>
      <c r="B513" s="34" t="s">
        <v>701</v>
      </c>
      <c r="C513" s="33" t="s">
        <v>702</v>
      </c>
      <c r="D513" s="33">
        <v>331502001</v>
      </c>
      <c r="E513" s="33" t="s">
        <v>1610</v>
      </c>
    </row>
    <row r="514" s="82" customFormat="1" spans="1:5">
      <c r="C514" s="83"/>
    </row>
  </sheetData>
  <autoFilter xmlns:etc="http://www.wps.cn/officeDocument/2017/etCustomData" ref="A4:E513" etc:filterBottomFollowUsedRange="0">
    <extLst/>
  </autoFilter>
  <mergeCells count="268">
    <mergeCell ref="A1:E1"/>
    <mergeCell ref="A2:E2"/>
    <mergeCell ref="A3:C3"/>
    <mergeCell ref="D3:E3"/>
    <mergeCell ref="A6:A8"/>
    <mergeCell ref="A9:A11"/>
    <mergeCell ref="A12:A14"/>
    <mergeCell ref="A15:A16"/>
    <mergeCell ref="A18:A21"/>
    <mergeCell ref="A24:A28"/>
    <mergeCell ref="A29:A33"/>
    <mergeCell ref="A34:A36"/>
    <mergeCell ref="A37:A39"/>
    <mergeCell ref="A40:A42"/>
    <mergeCell ref="A43:A45"/>
    <mergeCell ref="A46:A47"/>
    <mergeCell ref="A48:A49"/>
    <mergeCell ref="A50:A54"/>
    <mergeCell ref="A55:A59"/>
    <mergeCell ref="A60:A62"/>
    <mergeCell ref="A63:A65"/>
    <mergeCell ref="A66:A70"/>
    <mergeCell ref="A71:A75"/>
    <mergeCell ref="A76:A82"/>
    <mergeCell ref="A84:A85"/>
    <mergeCell ref="A86:A95"/>
    <mergeCell ref="A96:A105"/>
    <mergeCell ref="A106:A108"/>
    <mergeCell ref="A109:A111"/>
    <mergeCell ref="A112:A115"/>
    <mergeCell ref="A118:A119"/>
    <mergeCell ref="A122:A127"/>
    <mergeCell ref="A129:A130"/>
    <mergeCell ref="A131:A133"/>
    <mergeCell ref="A134:A135"/>
    <mergeCell ref="A136:A137"/>
    <mergeCell ref="A138:A142"/>
    <mergeCell ref="A143:A147"/>
    <mergeCell ref="A148:A150"/>
    <mergeCell ref="A151:A153"/>
    <mergeCell ref="A154:A156"/>
    <mergeCell ref="A157:A159"/>
    <mergeCell ref="A162:A164"/>
    <mergeCell ref="A165:A167"/>
    <mergeCell ref="A168:A187"/>
    <mergeCell ref="A188:A209"/>
    <mergeCell ref="A210:A223"/>
    <mergeCell ref="A224:A251"/>
    <mergeCell ref="A252:A253"/>
    <mergeCell ref="A254:A260"/>
    <mergeCell ref="A261:A267"/>
    <mergeCell ref="A269:A273"/>
    <mergeCell ref="A274:A289"/>
    <mergeCell ref="A290:A291"/>
    <mergeCell ref="A292:A295"/>
    <mergeCell ref="A296:A302"/>
    <mergeCell ref="A303:A307"/>
    <mergeCell ref="A308:A310"/>
    <mergeCell ref="A311:A312"/>
    <mergeCell ref="A313:A317"/>
    <mergeCell ref="A318:A322"/>
    <mergeCell ref="A323:A333"/>
    <mergeCell ref="A334:A337"/>
    <mergeCell ref="A340:A345"/>
    <mergeCell ref="A349:A354"/>
    <mergeCell ref="A355:A359"/>
    <mergeCell ref="A360:A362"/>
    <mergeCell ref="A364:A369"/>
    <mergeCell ref="A370:A371"/>
    <mergeCell ref="A372:A390"/>
    <mergeCell ref="A391:A392"/>
    <mergeCell ref="A394:A402"/>
    <mergeCell ref="A404:A407"/>
    <mergeCell ref="A408:A409"/>
    <mergeCell ref="A410:A414"/>
    <mergeCell ref="A415:A418"/>
    <mergeCell ref="A419:A421"/>
    <mergeCell ref="A422:A427"/>
    <mergeCell ref="A428:A430"/>
    <mergeCell ref="A431:A443"/>
    <mergeCell ref="A446:A448"/>
    <mergeCell ref="A450:A455"/>
    <mergeCell ref="A456:A463"/>
    <mergeCell ref="A465:A466"/>
    <mergeCell ref="A468:A472"/>
    <mergeCell ref="A473:A475"/>
    <mergeCell ref="A476:A478"/>
    <mergeCell ref="A479:A482"/>
    <mergeCell ref="A483:A487"/>
    <mergeCell ref="A488:A499"/>
    <mergeCell ref="A500:A510"/>
    <mergeCell ref="A511:A512"/>
    <mergeCell ref="B6:B8"/>
    <mergeCell ref="B9:B11"/>
    <mergeCell ref="B12:B14"/>
    <mergeCell ref="B15:B16"/>
    <mergeCell ref="B18:B21"/>
    <mergeCell ref="B24:B28"/>
    <mergeCell ref="B29:B33"/>
    <mergeCell ref="B34:B36"/>
    <mergeCell ref="B37:B39"/>
    <mergeCell ref="B40:B42"/>
    <mergeCell ref="B43:B45"/>
    <mergeCell ref="B46:B47"/>
    <mergeCell ref="B48:B49"/>
    <mergeCell ref="B50:B54"/>
    <mergeCell ref="B55:B59"/>
    <mergeCell ref="B60:B62"/>
    <mergeCell ref="B63:B65"/>
    <mergeCell ref="B66:B70"/>
    <mergeCell ref="B71:B75"/>
    <mergeCell ref="B76:B82"/>
    <mergeCell ref="B84:B85"/>
    <mergeCell ref="B86:B95"/>
    <mergeCell ref="B96:B105"/>
    <mergeCell ref="B106:B108"/>
    <mergeCell ref="B109:B111"/>
    <mergeCell ref="B112:B115"/>
    <mergeCell ref="B118:B119"/>
    <mergeCell ref="B122:B127"/>
    <mergeCell ref="B129:B130"/>
    <mergeCell ref="B131:B133"/>
    <mergeCell ref="B134:B135"/>
    <mergeCell ref="B136:B137"/>
    <mergeCell ref="B138:B142"/>
    <mergeCell ref="B143:B147"/>
    <mergeCell ref="B148:B150"/>
    <mergeCell ref="B151:B153"/>
    <mergeCell ref="B154:B156"/>
    <mergeCell ref="B157:B159"/>
    <mergeCell ref="B162:B164"/>
    <mergeCell ref="B165:B167"/>
    <mergeCell ref="B168:B187"/>
    <mergeCell ref="B188:B209"/>
    <mergeCell ref="B210:B223"/>
    <mergeCell ref="B224:B251"/>
    <mergeCell ref="B252:B253"/>
    <mergeCell ref="B254:B260"/>
    <mergeCell ref="B261:B267"/>
    <mergeCell ref="B269:B273"/>
    <mergeCell ref="B274:B289"/>
    <mergeCell ref="B290:B291"/>
    <mergeCell ref="B292:B295"/>
    <mergeCell ref="B296:B302"/>
    <mergeCell ref="B303:B307"/>
    <mergeCell ref="B308:B310"/>
    <mergeCell ref="B311:B312"/>
    <mergeCell ref="B313:B317"/>
    <mergeCell ref="B318:B322"/>
    <mergeCell ref="B323:B333"/>
    <mergeCell ref="B334:B337"/>
    <mergeCell ref="B340:B345"/>
    <mergeCell ref="B349:B354"/>
    <mergeCell ref="B355:B359"/>
    <mergeCell ref="B360:B362"/>
    <mergeCell ref="B364:B369"/>
    <mergeCell ref="B370:B371"/>
    <mergeCell ref="B372:B390"/>
    <mergeCell ref="B391:B392"/>
    <mergeCell ref="B394:B402"/>
    <mergeCell ref="B404:B407"/>
    <mergeCell ref="B408:B409"/>
    <mergeCell ref="B410:B414"/>
    <mergeCell ref="B415:B418"/>
    <mergeCell ref="B419:B421"/>
    <mergeCell ref="B422:B427"/>
    <mergeCell ref="B428:B430"/>
    <mergeCell ref="B431:B443"/>
    <mergeCell ref="B446:B448"/>
    <mergeCell ref="B450:B455"/>
    <mergeCell ref="B456:B463"/>
    <mergeCell ref="B465:B466"/>
    <mergeCell ref="B468:B472"/>
    <mergeCell ref="B473:B475"/>
    <mergeCell ref="B476:B478"/>
    <mergeCell ref="B479:B482"/>
    <mergeCell ref="B483:B487"/>
    <mergeCell ref="B488:B499"/>
    <mergeCell ref="B500:B510"/>
    <mergeCell ref="B511:B512"/>
    <mergeCell ref="C6:C8"/>
    <mergeCell ref="C9:C11"/>
    <mergeCell ref="C12:C14"/>
    <mergeCell ref="C15:C16"/>
    <mergeCell ref="C18:C21"/>
    <mergeCell ref="C24:C28"/>
    <mergeCell ref="C29:C33"/>
    <mergeCell ref="C34:C36"/>
    <mergeCell ref="C37:C39"/>
    <mergeCell ref="C40:C42"/>
    <mergeCell ref="C43:C45"/>
    <mergeCell ref="C46:C47"/>
    <mergeCell ref="C48:C49"/>
    <mergeCell ref="C50:C54"/>
    <mergeCell ref="C55:C59"/>
    <mergeCell ref="C60:C62"/>
    <mergeCell ref="C63:C65"/>
    <mergeCell ref="C66:C70"/>
    <mergeCell ref="C71:C75"/>
    <mergeCell ref="C76:C82"/>
    <mergeCell ref="C84:C85"/>
    <mergeCell ref="C86:C95"/>
    <mergeCell ref="C96:C105"/>
    <mergeCell ref="C106:C108"/>
    <mergeCell ref="C109:C111"/>
    <mergeCell ref="C112:C115"/>
    <mergeCell ref="C118:C119"/>
    <mergeCell ref="C122:C127"/>
    <mergeCell ref="C129:C130"/>
    <mergeCell ref="C131:C133"/>
    <mergeCell ref="C134:C135"/>
    <mergeCell ref="C136:C137"/>
    <mergeCell ref="C138:C142"/>
    <mergeCell ref="C143:C147"/>
    <mergeCell ref="C148:C150"/>
    <mergeCell ref="C151:C153"/>
    <mergeCell ref="C154:C156"/>
    <mergeCell ref="C157:C159"/>
    <mergeCell ref="C162:C164"/>
    <mergeCell ref="C165:C167"/>
    <mergeCell ref="C168:C187"/>
    <mergeCell ref="C188:C209"/>
    <mergeCell ref="C210:C223"/>
    <mergeCell ref="C224:C251"/>
    <mergeCell ref="C252:C253"/>
    <mergeCell ref="C254:C260"/>
    <mergeCell ref="C261:C267"/>
    <mergeCell ref="C269:C273"/>
    <mergeCell ref="C274:C289"/>
    <mergeCell ref="C290:C291"/>
    <mergeCell ref="C292:C295"/>
    <mergeCell ref="C296:C302"/>
    <mergeCell ref="C303:C307"/>
    <mergeCell ref="C308:C310"/>
    <mergeCell ref="C311:C312"/>
    <mergeCell ref="C313:C317"/>
    <mergeCell ref="C318:C322"/>
    <mergeCell ref="C323:C333"/>
    <mergeCell ref="C334:C337"/>
    <mergeCell ref="C340:C345"/>
    <mergeCell ref="C349:C354"/>
    <mergeCell ref="C355:C359"/>
    <mergeCell ref="C360:C362"/>
    <mergeCell ref="C364:C369"/>
    <mergeCell ref="C370:C371"/>
    <mergeCell ref="C372:C390"/>
    <mergeCell ref="C391:C392"/>
    <mergeCell ref="C394:C402"/>
    <mergeCell ref="C404:C407"/>
    <mergeCell ref="C408:C409"/>
    <mergeCell ref="C410:C414"/>
    <mergeCell ref="C415:C418"/>
    <mergeCell ref="C419:C421"/>
    <mergeCell ref="C422:C427"/>
    <mergeCell ref="C428:C430"/>
    <mergeCell ref="C431:C443"/>
    <mergeCell ref="C446:C448"/>
    <mergeCell ref="C450:C455"/>
    <mergeCell ref="C456:C463"/>
    <mergeCell ref="C465:C466"/>
    <mergeCell ref="C468:C472"/>
    <mergeCell ref="C473:C475"/>
    <mergeCell ref="C476:C478"/>
    <mergeCell ref="C479:C482"/>
    <mergeCell ref="C483:C487"/>
    <mergeCell ref="C488:C499"/>
    <mergeCell ref="C500:C510"/>
    <mergeCell ref="C511:C512"/>
  </mergeCells>
  <pageMargins left="0.432638888888889" right="0.432638888888889" top="0.590277777777778" bottom="0.550694444444444" header="0.5" footer="0.5"/>
  <pageSetup paperSize="9" scale="90" fitToHeight="0"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2"/>
  <sheetViews>
    <sheetView zoomScale="85" zoomScaleNormal="85" workbookViewId="0">
      <pane ySplit="4" topLeftCell="A11" activePane="bottomLeft" state="frozen"/>
      <selection/>
      <selection pane="bottomLeft" activeCell="E24" sqref="E24"/>
    </sheetView>
  </sheetViews>
  <sheetFormatPr defaultColWidth="8.725" defaultRowHeight="13.5" outlineLevelCol="4"/>
  <cols>
    <col min="1" max="1" width="9.26666666666667" style="2" customWidth="1"/>
    <col min="2" max="2" width="21.075" style="3" customWidth="1"/>
    <col min="3" max="3" width="27.925" style="3" customWidth="1"/>
    <col min="4" max="4" width="22.5166666666667" style="3" customWidth="1"/>
    <col min="5" max="5" width="38.525" style="2" customWidth="1"/>
    <col min="6" max="6" width="16.1416666666667" style="2" customWidth="1"/>
    <col min="7" max="16384" width="8.725" style="2"/>
  </cols>
  <sheetData>
    <row r="1" ht="20.25" spans="1:5">
      <c r="A1" s="54" t="s">
        <v>1838</v>
      </c>
      <c r="B1" s="55"/>
      <c r="C1" s="56"/>
      <c r="D1" s="56"/>
      <c r="E1" s="57"/>
    </row>
    <row r="2" ht="26.25" spans="1:5">
      <c r="A2" s="7" t="s">
        <v>1839</v>
      </c>
      <c r="B2" s="7"/>
      <c r="C2" s="7"/>
      <c r="D2" s="7"/>
      <c r="E2" s="7"/>
    </row>
    <row r="3" ht="25" customHeight="1" spans="1:5">
      <c r="A3" s="58" t="s">
        <v>1840</v>
      </c>
      <c r="B3" s="58"/>
      <c r="C3" s="58"/>
      <c r="D3" s="58" t="s">
        <v>1829</v>
      </c>
      <c r="E3" s="58"/>
    </row>
    <row r="4" ht="25" customHeight="1" spans="1:5">
      <c r="A4" s="59" t="s">
        <v>2</v>
      </c>
      <c r="B4" s="59" t="s">
        <v>3</v>
      </c>
      <c r="C4" s="59" t="s">
        <v>4</v>
      </c>
      <c r="D4" s="59" t="s">
        <v>3</v>
      </c>
      <c r="E4" s="59" t="s">
        <v>4</v>
      </c>
    </row>
    <row r="5" ht="24" customHeight="1" spans="1:5">
      <c r="A5" s="60">
        <v>1</v>
      </c>
      <c r="B5" s="61" t="str">
        <f>VLOOKUP(C5,[1]外省价格!B:C,2,0)</f>
        <v>013112020010000</v>
      </c>
      <c r="C5" s="62" t="s">
        <v>711</v>
      </c>
      <c r="D5" s="16">
        <v>311201023</v>
      </c>
      <c r="E5" s="17" t="s">
        <v>1618</v>
      </c>
    </row>
    <row r="6" ht="24" customHeight="1" spans="1:5">
      <c r="A6" s="60"/>
      <c r="B6" s="63"/>
      <c r="C6" s="62"/>
      <c r="D6" s="16">
        <v>311201024</v>
      </c>
      <c r="E6" s="17" t="s">
        <v>1620</v>
      </c>
    </row>
    <row r="7" ht="24" customHeight="1" spans="1:5">
      <c r="A7" s="60"/>
      <c r="B7" s="64"/>
      <c r="C7" s="62"/>
      <c r="D7" s="16">
        <v>311201026</v>
      </c>
      <c r="E7" s="17" t="s">
        <v>1841</v>
      </c>
    </row>
    <row r="8" ht="28" customHeight="1" spans="1:5">
      <c r="A8" s="60">
        <v>2</v>
      </c>
      <c r="B8" s="60" t="str">
        <f>VLOOKUP(C8,[1]外省价格!B:C,2,0)</f>
        <v>013112020020000</v>
      </c>
      <c r="C8" s="62" t="s">
        <v>716</v>
      </c>
      <c r="D8" s="16">
        <v>311201026</v>
      </c>
      <c r="E8" s="17" t="s">
        <v>716</v>
      </c>
    </row>
    <row r="9" ht="22" customHeight="1" spans="1:5">
      <c r="A9" s="60">
        <v>3</v>
      </c>
      <c r="B9" s="60" t="str">
        <f>VLOOKUP(C9,[1]外省价格!B:C,2,0)</f>
        <v>013112020030000</v>
      </c>
      <c r="C9" s="62" t="s">
        <v>722</v>
      </c>
      <c r="D9" s="16" t="s">
        <v>1679</v>
      </c>
      <c r="E9" s="17" t="s">
        <v>1680</v>
      </c>
    </row>
    <row r="10" ht="22" customHeight="1" spans="1:5">
      <c r="A10" s="61">
        <v>4</v>
      </c>
      <c r="B10" s="61" t="str">
        <f>VLOOKUP(C10,[1]外省价格!B:C,2,0)</f>
        <v>013112020070000</v>
      </c>
      <c r="C10" s="65" t="s">
        <v>725</v>
      </c>
      <c r="D10" s="16">
        <v>311201054</v>
      </c>
      <c r="E10" s="17" t="s">
        <v>1635</v>
      </c>
    </row>
    <row r="11" ht="22" customHeight="1" spans="1:5">
      <c r="A11" s="63"/>
      <c r="B11" s="63"/>
      <c r="C11" s="66"/>
      <c r="D11" s="16">
        <v>311201056</v>
      </c>
      <c r="E11" s="17" t="s">
        <v>1641</v>
      </c>
    </row>
    <row r="12" ht="22" customHeight="1" spans="1:5">
      <c r="A12" s="64"/>
      <c r="B12" s="64"/>
      <c r="C12" s="67"/>
      <c r="D12" s="16">
        <v>311201055</v>
      </c>
      <c r="E12" s="17" t="s">
        <v>1637</v>
      </c>
    </row>
    <row r="13" ht="22" customHeight="1" spans="1:5">
      <c r="A13" s="61">
        <v>5</v>
      </c>
      <c r="B13" s="61" t="str">
        <f>VLOOKUP(C13,[1]外省价格!B:C,2,0)</f>
        <v>013112020080000</v>
      </c>
      <c r="C13" s="65" t="s">
        <v>730</v>
      </c>
      <c r="D13" s="16">
        <v>331400001</v>
      </c>
      <c r="E13" s="17" t="s">
        <v>1649</v>
      </c>
    </row>
    <row r="14" ht="23" customHeight="1" spans="1:5">
      <c r="A14" s="63"/>
      <c r="B14" s="63"/>
      <c r="C14" s="66"/>
      <c r="D14" s="16">
        <v>311201026</v>
      </c>
      <c r="E14" s="17" t="s">
        <v>1842</v>
      </c>
    </row>
    <row r="15" ht="23" customHeight="1" spans="1:5">
      <c r="A15" s="61">
        <v>6</v>
      </c>
      <c r="B15" s="61" t="str">
        <f>VLOOKUP(C15,[1]外省价格!B:C,2,0)</f>
        <v>013314000010000</v>
      </c>
      <c r="C15" s="65" t="s">
        <v>735</v>
      </c>
      <c r="D15" s="16">
        <v>331400002</v>
      </c>
      <c r="E15" s="17" t="s">
        <v>1650</v>
      </c>
    </row>
    <row r="16" ht="23" customHeight="1" spans="1:5">
      <c r="A16" s="63"/>
      <c r="B16" s="63"/>
      <c r="C16" s="66"/>
      <c r="D16" s="16">
        <v>331400003</v>
      </c>
      <c r="E16" s="17" t="s">
        <v>1653</v>
      </c>
    </row>
    <row r="17" ht="23" customHeight="1" spans="1:5">
      <c r="A17" s="63"/>
      <c r="B17" s="63"/>
      <c r="C17" s="66"/>
      <c r="D17" s="16">
        <v>331400004</v>
      </c>
      <c r="E17" s="17" t="s">
        <v>1656</v>
      </c>
    </row>
    <row r="18" ht="23" customHeight="1" spans="1:5">
      <c r="A18" s="63"/>
      <c r="B18" s="63"/>
      <c r="C18" s="66"/>
      <c r="D18" s="16">
        <v>331400011</v>
      </c>
      <c r="E18" s="17" t="s">
        <v>1664</v>
      </c>
    </row>
    <row r="19" ht="50" customHeight="1" spans="1:5">
      <c r="A19" s="63"/>
      <c r="B19" s="68" t="s">
        <v>738</v>
      </c>
      <c r="C19" s="69" t="s">
        <v>739</v>
      </c>
      <c r="D19" s="16">
        <v>331400002</v>
      </c>
      <c r="E19" s="17" t="s">
        <v>1843</v>
      </c>
    </row>
    <row r="20" ht="38" customHeight="1" spans="1:5">
      <c r="A20" s="63"/>
      <c r="B20" s="68" t="s">
        <v>740</v>
      </c>
      <c r="C20" s="69" t="s">
        <v>741</v>
      </c>
      <c r="D20" s="16">
        <v>331400018</v>
      </c>
      <c r="E20" s="17" t="s">
        <v>1673</v>
      </c>
    </row>
    <row r="21" ht="22" customHeight="1" spans="1:5">
      <c r="A21" s="61">
        <v>7</v>
      </c>
      <c r="B21" s="61" t="str">
        <f>VLOOKUP(C21,[1]外省价格!B:C,2,0)</f>
        <v>013314000020000</v>
      </c>
      <c r="C21" s="65" t="s">
        <v>743</v>
      </c>
      <c r="D21" s="16">
        <v>331400007</v>
      </c>
      <c r="E21" s="17" t="s">
        <v>1658</v>
      </c>
    </row>
    <row r="22" ht="22" customHeight="1" spans="1:5">
      <c r="A22" s="63"/>
      <c r="B22" s="63"/>
      <c r="C22" s="66"/>
      <c r="D22" s="16">
        <v>331400009</v>
      </c>
      <c r="E22" s="17" t="s">
        <v>1662</v>
      </c>
    </row>
    <row r="23" ht="22" customHeight="1" spans="1:5">
      <c r="A23" s="63"/>
      <c r="B23" s="63"/>
      <c r="C23" s="66"/>
      <c r="D23" s="16">
        <v>331400010</v>
      </c>
      <c r="E23" s="17" t="s">
        <v>1663</v>
      </c>
    </row>
    <row r="24" ht="50" customHeight="1" spans="1:5">
      <c r="A24" s="63"/>
      <c r="B24" s="215" t="s">
        <v>747</v>
      </c>
      <c r="C24" s="69" t="s">
        <v>748</v>
      </c>
      <c r="D24" s="16">
        <v>331400007</v>
      </c>
      <c r="E24" s="17" t="s">
        <v>1844</v>
      </c>
    </row>
    <row r="25" ht="37" customHeight="1" spans="1:5">
      <c r="A25" s="63"/>
      <c r="B25" s="215" t="s">
        <v>749</v>
      </c>
      <c r="C25" s="69" t="s">
        <v>750</v>
      </c>
      <c r="D25" s="16">
        <v>331400018</v>
      </c>
      <c r="E25" s="17" t="s">
        <v>1673</v>
      </c>
    </row>
    <row r="26" ht="23" customHeight="1" spans="1:5">
      <c r="A26" s="61">
        <v>8</v>
      </c>
      <c r="B26" s="61" t="str">
        <f>VLOOKUP(C26,[1]外省价格!B:C,2,0)</f>
        <v>013314000030000</v>
      </c>
      <c r="C26" s="65" t="s">
        <v>752</v>
      </c>
      <c r="D26" s="16">
        <v>331400012</v>
      </c>
      <c r="E26" s="17" t="s">
        <v>1665</v>
      </c>
    </row>
    <row r="27" ht="38" customHeight="1" spans="1:5">
      <c r="A27" s="63"/>
      <c r="B27" s="68" t="s">
        <v>755</v>
      </c>
      <c r="C27" s="69" t="s">
        <v>756</v>
      </c>
      <c r="D27" s="16"/>
      <c r="E27" s="17"/>
    </row>
    <row r="28" ht="22" customHeight="1" spans="1:5">
      <c r="A28" s="61">
        <v>9</v>
      </c>
      <c r="B28" s="61" t="str">
        <f>VLOOKUP(C28,[1]外省价格!B:C,2,0)</f>
        <v>013314000040000</v>
      </c>
      <c r="C28" s="65" t="s">
        <v>758</v>
      </c>
      <c r="D28" s="16">
        <v>331400012</v>
      </c>
      <c r="E28" s="17" t="s">
        <v>1665</v>
      </c>
    </row>
    <row r="29" ht="22" customHeight="1" spans="1:5">
      <c r="A29" s="63"/>
      <c r="B29" s="63"/>
      <c r="C29" s="66"/>
      <c r="D29" s="16">
        <v>331400015</v>
      </c>
      <c r="E29" s="17" t="s">
        <v>1668</v>
      </c>
    </row>
    <row r="30" ht="25" customHeight="1" spans="1:5">
      <c r="A30" s="63"/>
      <c r="B30" s="63"/>
      <c r="C30" s="66"/>
      <c r="D30" s="16">
        <v>331400021</v>
      </c>
      <c r="E30" s="17" t="s">
        <v>1690</v>
      </c>
    </row>
    <row r="31" ht="25" customHeight="1" spans="1:5">
      <c r="A31" s="63"/>
      <c r="B31" s="63"/>
      <c r="C31" s="66"/>
      <c r="D31" s="16">
        <v>331400022</v>
      </c>
      <c r="E31" s="17" t="s">
        <v>1692</v>
      </c>
    </row>
    <row r="32" ht="25" customHeight="1" spans="1:5">
      <c r="A32" s="63"/>
      <c r="B32" s="63"/>
      <c r="C32" s="66"/>
      <c r="D32" s="16">
        <v>331400016</v>
      </c>
      <c r="E32" s="17" t="s">
        <v>1670</v>
      </c>
    </row>
    <row r="33" ht="37" customHeight="1" spans="1:5">
      <c r="A33" s="63"/>
      <c r="B33" s="68" t="s">
        <v>762</v>
      </c>
      <c r="C33" s="69" t="s">
        <v>763</v>
      </c>
      <c r="D33" s="16"/>
      <c r="E33" s="70"/>
    </row>
    <row r="34" ht="27" customHeight="1" spans="1:5">
      <c r="A34" s="61">
        <v>10</v>
      </c>
      <c r="B34" s="61" t="str">
        <f>VLOOKUP(C34,[1]外省价格!B:C,2,0)</f>
        <v>013112020090000</v>
      </c>
      <c r="C34" s="65" t="s">
        <v>765</v>
      </c>
      <c r="D34" s="34">
        <v>330100008</v>
      </c>
      <c r="E34" s="33" t="s">
        <v>1845</v>
      </c>
    </row>
    <row r="35" ht="24" customHeight="1" spans="1:5">
      <c r="A35" s="61">
        <v>11</v>
      </c>
      <c r="B35" s="61" t="str">
        <f>VLOOKUP(C35,[1]外省价格!B:C,2,0)</f>
        <v>013112020100000</v>
      </c>
      <c r="C35" s="65" t="s">
        <v>771</v>
      </c>
      <c r="D35" s="16">
        <v>331400020</v>
      </c>
      <c r="E35" s="70" t="s">
        <v>1677</v>
      </c>
    </row>
    <row r="36" ht="24" customHeight="1" spans="1:5">
      <c r="A36" s="63"/>
      <c r="B36" s="63"/>
      <c r="C36" s="66"/>
      <c r="D36" s="16">
        <v>330100021</v>
      </c>
      <c r="E36" s="70" t="s">
        <v>1694</v>
      </c>
    </row>
    <row r="37" ht="24" customHeight="1" spans="1:5">
      <c r="A37" s="60">
        <v>12</v>
      </c>
      <c r="B37" s="60" t="str">
        <f>VLOOKUP(C37,[1]外省价格!B:C,2,0)</f>
        <v>013112020110000</v>
      </c>
      <c r="C37" s="62" t="s">
        <v>776</v>
      </c>
      <c r="D37" s="34">
        <v>311201069</v>
      </c>
      <c r="E37" s="33" t="s">
        <v>1647</v>
      </c>
    </row>
    <row r="38" ht="23" customHeight="1" spans="1:5">
      <c r="A38" s="60">
        <v>13</v>
      </c>
      <c r="B38" s="60" t="str">
        <f>VLOOKUP(C38,[1]外省价格!B:C,2,0)</f>
        <v>013112020120000</v>
      </c>
      <c r="C38" s="62" t="s">
        <v>780</v>
      </c>
      <c r="D38" s="16">
        <v>331400008</v>
      </c>
      <c r="E38" s="70" t="s">
        <v>1660</v>
      </c>
    </row>
    <row r="39" ht="23" customHeight="1" spans="1:5">
      <c r="A39" s="61">
        <v>14</v>
      </c>
      <c r="B39" s="60" t="str">
        <f>VLOOKUP(C39,[1]外省价格!B:C,2,0)</f>
        <v>013314000050000</v>
      </c>
      <c r="C39" s="62" t="s">
        <v>784</v>
      </c>
      <c r="D39" s="16">
        <v>331400019</v>
      </c>
      <c r="E39" s="70" t="s">
        <v>1675</v>
      </c>
    </row>
    <row r="40" ht="23" customHeight="1" spans="1:5">
      <c r="A40" s="63"/>
      <c r="B40" s="60"/>
      <c r="C40" s="62"/>
      <c r="D40" s="16">
        <v>331303007</v>
      </c>
      <c r="E40" s="70" t="s">
        <v>1683</v>
      </c>
    </row>
    <row r="41" ht="38" customHeight="1" spans="1:5">
      <c r="A41" s="64"/>
      <c r="B41" s="68" t="s">
        <v>787</v>
      </c>
      <c r="C41" s="69" t="s">
        <v>788</v>
      </c>
      <c r="D41" s="216" t="s">
        <v>1846</v>
      </c>
      <c r="E41" s="17" t="s">
        <v>1847</v>
      </c>
    </row>
    <row r="42" ht="23" customHeight="1" spans="1:5">
      <c r="A42" s="63">
        <v>15</v>
      </c>
      <c r="B42" s="61" t="str">
        <f>VLOOKUP(C42,[1]外省价格!B:C,2,0)</f>
        <v>013314000060000</v>
      </c>
      <c r="C42" s="65" t="s">
        <v>790</v>
      </c>
      <c r="D42" s="16">
        <v>331400019</v>
      </c>
      <c r="E42" s="70" t="s">
        <v>1675</v>
      </c>
    </row>
    <row r="43" ht="23" customHeight="1" spans="1:5">
      <c r="A43" s="63"/>
      <c r="B43" s="64"/>
      <c r="C43" s="66"/>
      <c r="D43" s="16">
        <v>331303007</v>
      </c>
      <c r="E43" s="70" t="s">
        <v>1683</v>
      </c>
    </row>
    <row r="44" ht="37" customHeight="1" spans="1:5">
      <c r="A44" s="63"/>
      <c r="B44" s="68" t="s">
        <v>792</v>
      </c>
      <c r="C44" s="69" t="s">
        <v>793</v>
      </c>
      <c r="D44" s="216" t="s">
        <v>1846</v>
      </c>
      <c r="E44" s="17" t="s">
        <v>1847</v>
      </c>
    </row>
    <row r="45" ht="24" customHeight="1" spans="1:5">
      <c r="A45" s="60">
        <v>16</v>
      </c>
      <c r="B45" s="60" t="str">
        <f>VLOOKUP(C45,[1]外省价格!B:C,2,0)</f>
        <v>013112020130000</v>
      </c>
      <c r="C45" s="62" t="s">
        <v>795</v>
      </c>
      <c r="D45" s="71"/>
      <c r="E45" s="72"/>
    </row>
    <row r="46" ht="24" customHeight="1" spans="1:5">
      <c r="A46" s="60">
        <v>17</v>
      </c>
      <c r="B46" s="60" t="str">
        <f>VLOOKUP(C46,[1]外省价格!B:C,2,0)</f>
        <v>013112020140000</v>
      </c>
      <c r="C46" s="62" t="s">
        <v>799</v>
      </c>
      <c r="D46" s="16">
        <v>331400023</v>
      </c>
      <c r="E46" s="70" t="s">
        <v>799</v>
      </c>
    </row>
    <row r="47" ht="27" customHeight="1" spans="1:5">
      <c r="A47" s="61">
        <v>18</v>
      </c>
      <c r="B47" s="61" t="str">
        <f>VLOOKUP(C47,[1]外省价格!B:C,2,0)</f>
        <v>013112020150000</v>
      </c>
      <c r="C47" s="65" t="s">
        <v>803</v>
      </c>
      <c r="D47" s="16">
        <v>311201068</v>
      </c>
      <c r="E47" s="70" t="s">
        <v>1645</v>
      </c>
    </row>
    <row r="48" ht="25" customHeight="1" spans="1:5">
      <c r="A48" s="63"/>
      <c r="B48" s="73" t="s">
        <v>806</v>
      </c>
      <c r="C48" s="74" t="s">
        <v>1848</v>
      </c>
      <c r="D48" s="16">
        <v>311201029</v>
      </c>
      <c r="E48" s="70" t="s">
        <v>1624</v>
      </c>
    </row>
    <row r="49" ht="25" customHeight="1" spans="1:5">
      <c r="A49" s="64"/>
      <c r="B49" s="75"/>
      <c r="C49" s="76"/>
      <c r="D49" s="216" t="s">
        <v>1849</v>
      </c>
      <c r="E49" s="17" t="s">
        <v>1623</v>
      </c>
    </row>
    <row r="50" ht="24" customHeight="1" spans="1:5">
      <c r="A50" s="61">
        <v>19</v>
      </c>
      <c r="B50" s="61" t="str">
        <f>VLOOKUP(C50,[1]外省价格!B:C,2,0)</f>
        <v>013112020160000</v>
      </c>
      <c r="C50" s="65" t="s">
        <v>809</v>
      </c>
      <c r="D50" s="16">
        <v>311201034</v>
      </c>
      <c r="E50" s="70" t="s">
        <v>1633</v>
      </c>
    </row>
    <row r="51" ht="24" customHeight="1" spans="1:5">
      <c r="A51" s="63"/>
      <c r="B51" s="63"/>
      <c r="C51" s="66"/>
      <c r="D51" s="16">
        <v>311201030</v>
      </c>
      <c r="E51" s="17" t="s">
        <v>1850</v>
      </c>
    </row>
    <row r="52" ht="26" customHeight="1" spans="1:5">
      <c r="A52" s="63"/>
      <c r="B52" s="73" t="s">
        <v>812</v>
      </c>
      <c r="C52" s="74" t="s">
        <v>813</v>
      </c>
      <c r="D52" s="16">
        <v>311201029</v>
      </c>
      <c r="E52" s="70" t="s">
        <v>1624</v>
      </c>
    </row>
    <row r="53" ht="26" customHeight="1" spans="1:5">
      <c r="A53" s="63"/>
      <c r="B53" s="77"/>
      <c r="C53" s="78"/>
      <c r="D53" s="216" t="s">
        <v>1849</v>
      </c>
      <c r="E53" s="17" t="s">
        <v>1623</v>
      </c>
    </row>
    <row r="54" ht="26" customHeight="1" spans="1:5">
      <c r="A54" s="79">
        <v>20</v>
      </c>
      <c r="B54" s="61" t="str">
        <f>VLOOKUP(C54,[1]外省价格!B:C,2,0)</f>
        <v>013112020170000</v>
      </c>
      <c r="C54" s="80" t="s">
        <v>815</v>
      </c>
      <c r="D54" s="16">
        <v>311201019</v>
      </c>
      <c r="E54" s="70" t="s">
        <v>1616</v>
      </c>
    </row>
    <row r="55" ht="26" customHeight="1" spans="1:5">
      <c r="A55" s="61">
        <v>21</v>
      </c>
      <c r="B55" s="61" t="str">
        <f>VLOOKUP(C55,[1]外省价格!B:C,2,0)</f>
        <v>013112020040000</v>
      </c>
      <c r="C55" s="65" t="s">
        <v>819</v>
      </c>
      <c r="D55" s="16">
        <v>311201030</v>
      </c>
      <c r="E55" s="70" t="s">
        <v>1626</v>
      </c>
    </row>
    <row r="56" ht="22" customHeight="1" spans="1:5">
      <c r="A56" s="63"/>
      <c r="B56" s="68" t="s">
        <v>822</v>
      </c>
      <c r="C56" s="69" t="s">
        <v>823</v>
      </c>
      <c r="D56" s="16">
        <v>311201029</v>
      </c>
      <c r="E56" s="70" t="s">
        <v>1624</v>
      </c>
    </row>
    <row r="57" ht="22" customHeight="1" spans="1:5">
      <c r="A57" s="63"/>
      <c r="B57" s="68"/>
      <c r="C57" s="69"/>
      <c r="D57" s="216" t="s">
        <v>1849</v>
      </c>
      <c r="E57" s="70" t="s">
        <v>1623</v>
      </c>
    </row>
    <row r="58" ht="37" customHeight="1" spans="1:5">
      <c r="A58" s="63"/>
      <c r="B58" s="68" t="s">
        <v>824</v>
      </c>
      <c r="C58" s="69" t="s">
        <v>825</v>
      </c>
      <c r="D58" s="16"/>
      <c r="E58" s="70"/>
    </row>
    <row r="59" ht="22" customHeight="1" spans="1:5">
      <c r="A59" s="60">
        <v>22</v>
      </c>
      <c r="B59" s="60" t="str">
        <f>VLOOKUP(C59,[1]外省价格!B:C,2,0)</f>
        <v>013112020180000</v>
      </c>
      <c r="C59" s="62" t="s">
        <v>827</v>
      </c>
      <c r="D59" s="216" t="s">
        <v>1629</v>
      </c>
      <c r="E59" s="70" t="s">
        <v>1630</v>
      </c>
    </row>
    <row r="60" ht="22" customHeight="1" spans="1:5">
      <c r="A60" s="60">
        <v>23</v>
      </c>
      <c r="B60" s="60" t="str">
        <f>VLOOKUP(C60,[1]外省价格!B:C,2,0)</f>
        <v>013112020050000</v>
      </c>
      <c r="C60" s="62" t="s">
        <v>831</v>
      </c>
      <c r="D60" s="16">
        <v>311201065</v>
      </c>
      <c r="E60" s="70" t="s">
        <v>1643</v>
      </c>
    </row>
    <row r="61" ht="22" customHeight="1" spans="1:5">
      <c r="A61" s="61">
        <v>24</v>
      </c>
      <c r="B61" s="61" t="str">
        <f>VLOOKUP(C61,[1]外省价格!B:C,2,0)</f>
        <v>013112020060000</v>
      </c>
      <c r="C61" s="65" t="s">
        <v>835</v>
      </c>
      <c r="D61" s="16">
        <v>311201029</v>
      </c>
      <c r="E61" s="70" t="s">
        <v>1624</v>
      </c>
    </row>
    <row r="62" ht="22" customHeight="1" spans="1:5">
      <c r="A62" s="64"/>
      <c r="B62" s="64"/>
      <c r="C62" s="67"/>
      <c r="D62" s="216" t="s">
        <v>1849</v>
      </c>
      <c r="E62" s="70" t="s">
        <v>1623</v>
      </c>
    </row>
    <row r="63" ht="26" customHeight="1" spans="1:5">
      <c r="A63" s="61">
        <v>25</v>
      </c>
      <c r="B63" s="61" t="str">
        <f>VLOOKUP(C63,[1]外省价格!B:C,2,0)</f>
        <v>013314000070000</v>
      </c>
      <c r="C63" s="65" t="s">
        <v>839</v>
      </c>
      <c r="D63" s="16"/>
      <c r="E63" s="70"/>
    </row>
    <row r="64" ht="48" customHeight="1" spans="1:5">
      <c r="A64" s="63"/>
      <c r="B64" s="68" t="s">
        <v>842</v>
      </c>
      <c r="C64" s="69" t="s">
        <v>843</v>
      </c>
      <c r="D64" s="16">
        <v>331400002</v>
      </c>
      <c r="E64" s="70" t="s">
        <v>1843</v>
      </c>
    </row>
    <row r="65" ht="38" customHeight="1" spans="1:5">
      <c r="A65" s="63"/>
      <c r="B65" s="68" t="s">
        <v>844</v>
      </c>
      <c r="C65" s="69" t="s">
        <v>845</v>
      </c>
      <c r="D65" s="16">
        <v>331400018</v>
      </c>
      <c r="E65" s="70" t="s">
        <v>1673</v>
      </c>
    </row>
    <row r="66" ht="23" customHeight="1" spans="1:5">
      <c r="A66" s="60">
        <v>26</v>
      </c>
      <c r="B66" s="60" t="str">
        <f>VLOOKUP(C66,[1]外省价格!B:C,2,0)</f>
        <v>013112020190000</v>
      </c>
      <c r="C66" s="62" t="s">
        <v>847</v>
      </c>
      <c r="D66" s="16">
        <v>331400017</v>
      </c>
      <c r="E66" s="70" t="s">
        <v>1671</v>
      </c>
    </row>
    <row r="67" ht="23" customHeight="1" spans="1:5">
      <c r="A67" s="61">
        <v>27</v>
      </c>
      <c r="B67" s="61" t="str">
        <f>VLOOKUP(C67,[1]外省价格!B:C,2,0)</f>
        <v>013314000080000</v>
      </c>
      <c r="C67" s="65" t="s">
        <v>851</v>
      </c>
      <c r="D67" s="16">
        <v>331400017</v>
      </c>
      <c r="E67" s="70" t="s">
        <v>1671</v>
      </c>
    </row>
    <row r="68" ht="24" customHeight="1" spans="1:5">
      <c r="A68" s="63"/>
      <c r="B68" s="217" t="s">
        <v>854</v>
      </c>
      <c r="C68" s="80" t="s">
        <v>855</v>
      </c>
      <c r="D68" s="16">
        <v>311201029</v>
      </c>
      <c r="E68" s="70" t="s">
        <v>1624</v>
      </c>
    </row>
    <row r="69" ht="24" customHeight="1" spans="1:5">
      <c r="A69" s="64"/>
      <c r="B69" s="50"/>
      <c r="C69" s="51"/>
      <c r="D69" s="216" t="s">
        <v>1849</v>
      </c>
      <c r="E69" s="70" t="s">
        <v>1623</v>
      </c>
    </row>
    <row r="70" ht="28.5" spans="1:5">
      <c r="A70" s="16">
        <v>28</v>
      </c>
      <c r="B70" s="16" t="str">
        <f>VLOOKUP(C70,[1]外省价格!B:C,2,0)</f>
        <v>013112020200000</v>
      </c>
      <c r="C70" s="17" t="s">
        <v>857</v>
      </c>
      <c r="D70" s="16">
        <v>311201030</v>
      </c>
      <c r="E70" s="70" t="s">
        <v>1851</v>
      </c>
    </row>
    <row r="71" ht="28.5" spans="1:5">
      <c r="A71" s="16">
        <v>29</v>
      </c>
      <c r="B71" s="16" t="str">
        <f>VLOOKUP(C71,[1]外省价格!B:C,2,0)</f>
        <v>013112020210000</v>
      </c>
      <c r="C71" s="17" t="s">
        <v>862</v>
      </c>
      <c r="D71" s="16">
        <v>311201030</v>
      </c>
      <c r="E71" s="70" t="s">
        <v>1851</v>
      </c>
    </row>
    <row r="72" ht="26" customHeight="1" spans="1:5">
      <c r="A72" s="60">
        <v>30</v>
      </c>
      <c r="B72" s="60" t="str">
        <f>VLOOKUP(C72,[1]外省价格!B:C,2,0)</f>
        <v>013112020220000</v>
      </c>
      <c r="C72" s="62" t="s">
        <v>867</v>
      </c>
      <c r="D72" s="16">
        <v>331400005</v>
      </c>
      <c r="E72" s="70" t="s">
        <v>867</v>
      </c>
    </row>
  </sheetData>
  <autoFilter xmlns:etc="http://www.wps.cn/officeDocument/2017/etCustomData" ref="A4:F72" etc:filterBottomFollowUsedRange="0">
    <extLst/>
  </autoFilter>
  <mergeCells count="50">
    <mergeCell ref="A1:B1"/>
    <mergeCell ref="A2:E2"/>
    <mergeCell ref="A3:C3"/>
    <mergeCell ref="D3:E3"/>
    <mergeCell ref="A5:A7"/>
    <mergeCell ref="A10:A12"/>
    <mergeCell ref="A13:A14"/>
    <mergeCell ref="A15:A20"/>
    <mergeCell ref="A21:A25"/>
    <mergeCell ref="A26:A27"/>
    <mergeCell ref="A28:A33"/>
    <mergeCell ref="A35:A36"/>
    <mergeCell ref="A39:A41"/>
    <mergeCell ref="A42:A44"/>
    <mergeCell ref="A47:A49"/>
    <mergeCell ref="A50:A53"/>
    <mergeCell ref="A55:A58"/>
    <mergeCell ref="A61:A62"/>
    <mergeCell ref="A63:A65"/>
    <mergeCell ref="A67:A69"/>
    <mergeCell ref="B5:B7"/>
    <mergeCell ref="B10:B12"/>
    <mergeCell ref="B13:B14"/>
    <mergeCell ref="B15:B18"/>
    <mergeCell ref="B21:B23"/>
    <mergeCell ref="B28:B32"/>
    <mergeCell ref="B35:B36"/>
    <mergeCell ref="B39:B40"/>
    <mergeCell ref="B42:B43"/>
    <mergeCell ref="B48:B49"/>
    <mergeCell ref="B50:B51"/>
    <mergeCell ref="B52:B53"/>
    <mergeCell ref="B56:B57"/>
    <mergeCell ref="B61:B62"/>
    <mergeCell ref="B68:B69"/>
    <mergeCell ref="C5:C7"/>
    <mergeCell ref="C10:C12"/>
    <mergeCell ref="C13:C14"/>
    <mergeCell ref="C15:C18"/>
    <mergeCell ref="C21:C23"/>
    <mergeCell ref="C28:C32"/>
    <mergeCell ref="C35:C36"/>
    <mergeCell ref="C39:C40"/>
    <mergeCell ref="C42:C43"/>
    <mergeCell ref="C48:C49"/>
    <mergeCell ref="C50:C51"/>
    <mergeCell ref="C52:C53"/>
    <mergeCell ref="C56:C57"/>
    <mergeCell ref="C61:C62"/>
    <mergeCell ref="C68:C69"/>
  </mergeCells>
  <pageMargins left="0.550694444444444" right="0.751388888888889" top="0.590277777777778" bottom="0.550694444444444" header="0.5" footer="0.5"/>
  <pageSetup paperSize="9" scale="76" fitToHeight="0"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6"/>
  <sheetViews>
    <sheetView zoomScale="85" zoomScaleNormal="85" workbookViewId="0">
      <pane ySplit="4" topLeftCell="A33" activePane="bottomLeft" state="frozen"/>
      <selection/>
      <selection pane="bottomLeft" activeCell="D41" sqref="D41"/>
    </sheetView>
  </sheetViews>
  <sheetFormatPr defaultColWidth="8.725" defaultRowHeight="13.5" outlineLevelCol="6"/>
  <cols>
    <col min="1" max="1" width="7.26666666666667" style="2" customWidth="1"/>
    <col min="2" max="2" width="21.2" style="3" customWidth="1"/>
    <col min="3" max="3" width="33.2666666666667" style="4" customWidth="1"/>
    <col min="4" max="4" width="15.725" style="3" customWidth="1"/>
    <col min="5" max="5" width="44.1583333333333" style="2" customWidth="1"/>
    <col min="6" max="6" width="25.275" style="2" customWidth="1"/>
    <col min="7" max="16384" width="8.725" style="2"/>
  </cols>
  <sheetData>
    <row r="1" ht="20.25" spans="1:7">
      <c r="A1" s="5" t="s">
        <v>1852</v>
      </c>
      <c r="B1" s="6"/>
    </row>
    <row r="2" s="1" customFormat="1" ht="27" spans="1:7">
      <c r="A2" s="7" t="s">
        <v>1853</v>
      </c>
      <c r="B2" s="7"/>
      <c r="C2" s="8"/>
      <c r="D2" s="7"/>
      <c r="E2" s="8"/>
    </row>
    <row r="3" ht="25.05" customHeight="1" spans="1:7">
      <c r="A3" s="9" t="s">
        <v>1854</v>
      </c>
      <c r="B3" s="9"/>
      <c r="C3" s="10"/>
      <c r="D3" s="11" t="s">
        <v>1829</v>
      </c>
      <c r="E3" s="11"/>
    </row>
    <row r="4" ht="25.05" customHeight="1" spans="1:7">
      <c r="A4" s="12" t="s">
        <v>2</v>
      </c>
      <c r="B4" s="9" t="s">
        <v>3</v>
      </c>
      <c r="C4" s="9" t="s">
        <v>4</v>
      </c>
      <c r="D4" s="11" t="s">
        <v>3</v>
      </c>
      <c r="E4" s="11" t="s">
        <v>4</v>
      </c>
      <c r="F4" s="13"/>
      <c r="G4" s="13"/>
    </row>
    <row r="5" ht="25.05" customHeight="1" spans="1:7">
      <c r="A5" s="14">
        <v>1</v>
      </c>
      <c r="B5" s="213" t="s">
        <v>874</v>
      </c>
      <c r="C5" s="15" t="s">
        <v>875</v>
      </c>
      <c r="D5" s="16">
        <v>220100001</v>
      </c>
      <c r="E5" s="17" t="s">
        <v>875</v>
      </c>
    </row>
    <row r="6" ht="25.05" customHeight="1" spans="1:7">
      <c r="A6" s="18"/>
      <c r="B6" s="18"/>
      <c r="C6" s="19"/>
      <c r="D6" s="16">
        <v>220100003</v>
      </c>
      <c r="E6" s="17" t="s">
        <v>1699</v>
      </c>
    </row>
    <row r="7" ht="25.05" customHeight="1" spans="1:7">
      <c r="A7" s="20"/>
      <c r="B7" s="20"/>
      <c r="C7" s="21"/>
      <c r="D7" s="16">
        <v>220800008</v>
      </c>
      <c r="E7" s="17" t="s">
        <v>1824</v>
      </c>
    </row>
    <row r="8" ht="25.05" customHeight="1" spans="1:7">
      <c r="A8" s="22">
        <v>2</v>
      </c>
      <c r="B8" s="218" t="s">
        <v>878</v>
      </c>
      <c r="C8" s="24" t="s">
        <v>879</v>
      </c>
      <c r="D8" s="16">
        <v>220201001</v>
      </c>
      <c r="E8" s="17" t="s">
        <v>1700</v>
      </c>
    </row>
    <row r="9" ht="25.05" customHeight="1" spans="1:7">
      <c r="A9" s="25"/>
      <c r="B9" s="23"/>
      <c r="C9" s="24"/>
      <c r="D9" s="16">
        <v>220201002</v>
      </c>
      <c r="E9" s="17" t="s">
        <v>1702</v>
      </c>
    </row>
    <row r="10" ht="25.05" customHeight="1" spans="1:7">
      <c r="A10" s="25"/>
      <c r="B10" s="23"/>
      <c r="C10" s="24"/>
      <c r="D10" s="16">
        <v>220201003</v>
      </c>
      <c r="E10" s="17" t="s">
        <v>1704</v>
      </c>
    </row>
    <row r="11" ht="25.05" customHeight="1" spans="1:7">
      <c r="A11" s="25"/>
      <c r="B11" s="23"/>
      <c r="C11" s="24"/>
      <c r="D11" s="16">
        <v>220201007</v>
      </c>
      <c r="E11" s="17" t="s">
        <v>1714</v>
      </c>
    </row>
    <row r="12" ht="25.05" customHeight="1" spans="1:7">
      <c r="A12" s="25"/>
      <c r="B12" s="23"/>
      <c r="C12" s="24"/>
      <c r="D12" s="16">
        <v>220203003</v>
      </c>
      <c r="E12" s="17" t="s">
        <v>1733</v>
      </c>
    </row>
    <row r="13" ht="25.05" customHeight="1" spans="1:7">
      <c r="A13" s="25"/>
      <c r="B13" s="23"/>
      <c r="C13" s="24"/>
      <c r="D13" s="16">
        <v>220203005</v>
      </c>
      <c r="E13" s="17" t="s">
        <v>1736</v>
      </c>
    </row>
    <row r="14" ht="25.05" customHeight="1" spans="1:7">
      <c r="A14" s="25"/>
      <c r="B14" s="23"/>
      <c r="C14" s="24"/>
      <c r="D14" s="16">
        <v>220800008</v>
      </c>
      <c r="E14" s="17" t="s">
        <v>1824</v>
      </c>
    </row>
    <row r="15" ht="25.05" customHeight="1" spans="1:7">
      <c r="A15" s="25"/>
      <c r="B15" s="219" t="s">
        <v>882</v>
      </c>
      <c r="C15" s="27" t="s">
        <v>883</v>
      </c>
      <c r="D15" s="16">
        <v>220201008</v>
      </c>
      <c r="E15" s="17" t="s">
        <v>1716</v>
      </c>
    </row>
    <row r="16" ht="25.05" customHeight="1" spans="1:7">
      <c r="A16" s="25"/>
      <c r="B16" s="26"/>
      <c r="C16" s="27"/>
      <c r="D16" s="28" t="s">
        <v>1718</v>
      </c>
      <c r="E16" s="29" t="s">
        <v>1716</v>
      </c>
    </row>
    <row r="17" ht="25.05" customHeight="1" spans="1:5">
      <c r="A17" s="25"/>
      <c r="B17" s="26"/>
      <c r="C17" s="27"/>
      <c r="D17" s="28" t="s">
        <v>1719</v>
      </c>
      <c r="E17" s="29" t="s">
        <v>1720</v>
      </c>
    </row>
    <row r="18" ht="25.05" customHeight="1" spans="1:5">
      <c r="A18" s="25"/>
      <c r="B18" s="219" t="s">
        <v>884</v>
      </c>
      <c r="C18" s="27" t="s">
        <v>885</v>
      </c>
      <c r="D18" s="16">
        <v>220202001</v>
      </c>
      <c r="E18" s="17" t="s">
        <v>1726</v>
      </c>
    </row>
    <row r="19" ht="25.05" customHeight="1" spans="1:5">
      <c r="A19" s="25"/>
      <c r="B19" s="26"/>
      <c r="C19" s="27"/>
      <c r="D19" s="16">
        <v>220202002</v>
      </c>
      <c r="E19" s="17" t="s">
        <v>1728</v>
      </c>
    </row>
    <row r="20" ht="25.05" customHeight="1" spans="1:5">
      <c r="A20" s="25"/>
      <c r="B20" s="219" t="s">
        <v>886</v>
      </c>
      <c r="C20" s="30" t="s">
        <v>887</v>
      </c>
      <c r="D20" s="16"/>
      <c r="E20" s="17"/>
    </row>
    <row r="21" ht="25.05" customHeight="1" spans="1:5">
      <c r="A21" s="25"/>
      <c r="B21" s="219" t="s">
        <v>888</v>
      </c>
      <c r="C21" s="30" t="s">
        <v>889</v>
      </c>
      <c r="D21" s="16"/>
      <c r="E21" s="17"/>
    </row>
    <row r="22" ht="32" customHeight="1" spans="1:5">
      <c r="A22" s="31"/>
      <c r="B22" s="219" t="s">
        <v>890</v>
      </c>
      <c r="C22" s="30" t="s">
        <v>891</v>
      </c>
      <c r="D22" s="26"/>
      <c r="E22" s="32"/>
    </row>
    <row r="23" ht="25.05" customHeight="1" spans="1:5">
      <c r="A23" s="14">
        <v>3</v>
      </c>
      <c r="B23" s="213" t="s">
        <v>892</v>
      </c>
      <c r="C23" s="15" t="s">
        <v>893</v>
      </c>
      <c r="D23" s="16">
        <v>220400002</v>
      </c>
      <c r="E23" s="17" t="s">
        <v>1771</v>
      </c>
    </row>
    <row r="24" ht="25.05" customHeight="1" spans="1:5">
      <c r="A24" s="18"/>
      <c r="B24" s="18"/>
      <c r="C24" s="19"/>
      <c r="D24" s="16">
        <v>220400003</v>
      </c>
      <c r="E24" s="17" t="s">
        <v>1772</v>
      </c>
    </row>
    <row r="25" ht="25.05" customHeight="1" spans="1:5">
      <c r="A25" s="18"/>
      <c r="B25" s="18"/>
      <c r="C25" s="19"/>
      <c r="D25" s="16">
        <v>220800008</v>
      </c>
      <c r="E25" s="17" t="s">
        <v>1824</v>
      </c>
    </row>
    <row r="26" ht="31" customHeight="1" spans="1:5">
      <c r="A26" s="18"/>
      <c r="B26" s="218" t="s">
        <v>897</v>
      </c>
      <c r="C26" s="33" t="s">
        <v>898</v>
      </c>
      <c r="D26" s="16"/>
      <c r="E26" s="17"/>
    </row>
    <row r="27" ht="31" customHeight="1" spans="1:5">
      <c r="A27" s="18"/>
      <c r="B27" s="218" t="s">
        <v>899</v>
      </c>
      <c r="C27" s="33" t="s">
        <v>900</v>
      </c>
      <c r="D27" s="26"/>
      <c r="E27" s="32"/>
    </row>
    <row r="28" ht="25.05" customHeight="1" spans="1:5">
      <c r="A28" s="34">
        <v>4</v>
      </c>
      <c r="B28" s="210" t="s">
        <v>901</v>
      </c>
      <c r="C28" s="33" t="s">
        <v>902</v>
      </c>
      <c r="D28" s="16">
        <v>220400001</v>
      </c>
      <c r="E28" s="17" t="s">
        <v>1768</v>
      </c>
    </row>
    <row r="29" ht="25.05" customHeight="1" spans="1:5">
      <c r="A29" s="34"/>
      <c r="B29" s="34"/>
      <c r="C29" s="33"/>
      <c r="D29" s="16">
        <v>220800008</v>
      </c>
      <c r="E29" s="17" t="s">
        <v>1824</v>
      </c>
    </row>
    <row r="30" ht="25.05" customHeight="1" spans="1:5">
      <c r="A30" s="34"/>
      <c r="B30" s="34"/>
      <c r="C30" s="33"/>
      <c r="D30" s="28" t="s">
        <v>1808</v>
      </c>
      <c r="E30" s="29" t="s">
        <v>1809</v>
      </c>
    </row>
    <row r="31" ht="35" customHeight="1" spans="1:5">
      <c r="A31" s="34"/>
      <c r="B31" s="219" t="s">
        <v>906</v>
      </c>
      <c r="C31" s="30" t="s">
        <v>907</v>
      </c>
      <c r="D31" s="26"/>
      <c r="E31" s="32"/>
    </row>
    <row r="32" ht="35" customHeight="1" spans="1:5">
      <c r="A32" s="34"/>
      <c r="B32" s="219" t="s">
        <v>908</v>
      </c>
      <c r="C32" s="30" t="s">
        <v>909</v>
      </c>
      <c r="D32" s="28" t="s">
        <v>1811</v>
      </c>
      <c r="E32" s="29" t="s">
        <v>1812</v>
      </c>
    </row>
    <row r="33" ht="35" customHeight="1" spans="1:5">
      <c r="A33" s="34"/>
      <c r="B33" s="219" t="s">
        <v>910</v>
      </c>
      <c r="C33" s="30" t="s">
        <v>911</v>
      </c>
      <c r="D33" s="28"/>
      <c r="E33" s="29"/>
    </row>
    <row r="34" ht="35" customHeight="1" spans="1:5">
      <c r="A34" s="34"/>
      <c r="B34" s="219" t="s">
        <v>912</v>
      </c>
      <c r="C34" s="30" t="s">
        <v>913</v>
      </c>
      <c r="D34" s="16">
        <v>220400001</v>
      </c>
      <c r="E34" s="17" t="s">
        <v>1770</v>
      </c>
    </row>
    <row r="35" ht="25.05" customHeight="1" spans="1:5">
      <c r="A35" s="35">
        <v>5</v>
      </c>
      <c r="B35" s="220" t="s">
        <v>914</v>
      </c>
      <c r="C35" s="35" t="s">
        <v>915</v>
      </c>
      <c r="D35" s="16">
        <v>220301001</v>
      </c>
      <c r="E35" s="17" t="s">
        <v>1737</v>
      </c>
    </row>
    <row r="36" ht="25.05" customHeight="1" spans="1:5">
      <c r="A36" s="35"/>
      <c r="B36" s="37"/>
      <c r="C36" s="35"/>
      <c r="D36" s="16">
        <v>220301002</v>
      </c>
      <c r="E36" s="17" t="s">
        <v>1740</v>
      </c>
    </row>
    <row r="37" ht="25.05" customHeight="1" spans="1:5">
      <c r="A37" s="35"/>
      <c r="B37" s="37"/>
      <c r="C37" s="35"/>
      <c r="D37" s="16">
        <v>220800007</v>
      </c>
      <c r="E37" s="17" t="s">
        <v>1822</v>
      </c>
    </row>
    <row r="38" ht="25.05" customHeight="1" spans="1:5">
      <c r="A38" s="35"/>
      <c r="B38" s="37"/>
      <c r="C38" s="35"/>
      <c r="D38" s="16">
        <v>220302013</v>
      </c>
      <c r="E38" s="17" t="s">
        <v>1763</v>
      </c>
    </row>
    <row r="39" ht="25.05" customHeight="1" spans="1:5">
      <c r="A39" s="35"/>
      <c r="B39" s="38"/>
      <c r="C39" s="35"/>
      <c r="D39" s="16">
        <v>220800008</v>
      </c>
      <c r="E39" s="17" t="s">
        <v>1824</v>
      </c>
    </row>
    <row r="40" ht="25.05" customHeight="1" spans="1:5">
      <c r="A40" s="35"/>
      <c r="B40" s="221" t="s">
        <v>917</v>
      </c>
      <c r="C40" s="40" t="s">
        <v>918</v>
      </c>
      <c r="D40" s="41" t="s">
        <v>1722</v>
      </c>
      <c r="E40" s="42" t="s">
        <v>1723</v>
      </c>
    </row>
    <row r="41" ht="37" customHeight="1" spans="1:5">
      <c r="A41" s="35"/>
      <c r="B41" s="39"/>
      <c r="C41" s="43"/>
      <c r="D41" s="41" t="s">
        <v>1724</v>
      </c>
      <c r="E41" s="42" t="s">
        <v>1725</v>
      </c>
    </row>
    <row r="42" ht="37" customHeight="1" spans="1:5">
      <c r="A42" s="35"/>
      <c r="B42" s="222" t="s">
        <v>919</v>
      </c>
      <c r="C42" s="30" t="s">
        <v>920</v>
      </c>
      <c r="D42" s="16">
        <v>220302011</v>
      </c>
      <c r="E42" s="17" t="s">
        <v>1760</v>
      </c>
    </row>
    <row r="43" ht="25.05" customHeight="1" spans="1:5">
      <c r="A43" s="35"/>
      <c r="B43" s="222" t="s">
        <v>921</v>
      </c>
      <c r="C43" s="30" t="s">
        <v>922</v>
      </c>
      <c r="D43" s="16">
        <v>220700001</v>
      </c>
      <c r="E43" s="17" t="s">
        <v>1796</v>
      </c>
    </row>
    <row r="44" ht="25.05" customHeight="1" spans="1:5">
      <c r="A44" s="35"/>
      <c r="B44" s="44"/>
      <c r="C44" s="30"/>
      <c r="D44" s="16">
        <v>220500001</v>
      </c>
      <c r="E44" s="17" t="s">
        <v>1774</v>
      </c>
    </row>
    <row r="45" ht="25.05" customHeight="1" spans="1:5">
      <c r="A45" s="35"/>
      <c r="B45" s="44"/>
      <c r="C45" s="30"/>
      <c r="D45" s="16">
        <v>220500002</v>
      </c>
      <c r="E45" s="17" t="s">
        <v>1775</v>
      </c>
    </row>
    <row r="46" ht="33" customHeight="1" spans="1:5">
      <c r="A46" s="35"/>
      <c r="B46" s="222" t="s">
        <v>923</v>
      </c>
      <c r="C46" s="30" t="s">
        <v>924</v>
      </c>
      <c r="D46" s="26"/>
      <c r="E46" s="32"/>
    </row>
    <row r="47" ht="34" customHeight="1" spans="1:5">
      <c r="A47" s="35"/>
      <c r="B47" s="222" t="s">
        <v>925</v>
      </c>
      <c r="C47" s="30" t="s">
        <v>926</v>
      </c>
      <c r="D47" s="26"/>
      <c r="E47" s="32"/>
    </row>
    <row r="48" ht="25.05" customHeight="1" spans="1:5">
      <c r="A48" s="34">
        <v>6</v>
      </c>
      <c r="B48" s="210" t="s">
        <v>927</v>
      </c>
      <c r="C48" s="33" t="s">
        <v>928</v>
      </c>
      <c r="D48" s="45">
        <v>220600004</v>
      </c>
      <c r="E48" s="17" t="s">
        <v>1781</v>
      </c>
    </row>
    <row r="49" ht="25.05" customHeight="1" spans="1:5">
      <c r="A49" s="34"/>
      <c r="B49" s="34"/>
      <c r="C49" s="33"/>
      <c r="D49" s="45">
        <v>220600001</v>
      </c>
      <c r="E49" s="17" t="s">
        <v>1776</v>
      </c>
    </row>
    <row r="50" ht="25.05" customHeight="1" spans="1:5">
      <c r="A50" s="34"/>
      <c r="B50" s="34"/>
      <c r="C50" s="33"/>
      <c r="D50" s="45">
        <v>220600002</v>
      </c>
      <c r="E50" s="17" t="s">
        <v>1778</v>
      </c>
    </row>
    <row r="51" ht="25.05" customHeight="1" spans="1:5">
      <c r="A51" s="34"/>
      <c r="B51" s="34"/>
      <c r="C51" s="33"/>
      <c r="D51" s="45">
        <v>220600007</v>
      </c>
      <c r="E51" s="17" t="s">
        <v>1788</v>
      </c>
    </row>
    <row r="52" ht="32" customHeight="1" spans="1:5">
      <c r="A52" s="34"/>
      <c r="B52" s="34"/>
      <c r="C52" s="33"/>
      <c r="D52" s="45">
        <v>220600009</v>
      </c>
      <c r="E52" s="17" t="s">
        <v>1791</v>
      </c>
    </row>
    <row r="53" ht="25.05" customHeight="1" spans="1:5">
      <c r="A53" s="34"/>
      <c r="B53" s="34"/>
      <c r="C53" s="33"/>
      <c r="D53" s="45">
        <v>220600010</v>
      </c>
      <c r="E53" s="17" t="s">
        <v>1793</v>
      </c>
    </row>
    <row r="54" ht="25.05" customHeight="1" spans="1:5">
      <c r="A54" s="34"/>
      <c r="B54" s="34"/>
      <c r="C54" s="33"/>
      <c r="D54" s="45">
        <v>220600010</v>
      </c>
      <c r="E54" s="17" t="s">
        <v>1795</v>
      </c>
    </row>
    <row r="55" ht="25.05" customHeight="1" spans="1:5">
      <c r="A55" s="34"/>
      <c r="B55" s="34"/>
      <c r="C55" s="33"/>
      <c r="D55" s="45">
        <v>220700002</v>
      </c>
      <c r="E55" s="17" t="s">
        <v>1799</v>
      </c>
    </row>
    <row r="56" ht="25.05" customHeight="1" spans="1:5">
      <c r="A56" s="34"/>
      <c r="B56" s="34"/>
      <c r="C56" s="33"/>
      <c r="D56" s="45">
        <v>220700003</v>
      </c>
      <c r="E56" s="17" t="s">
        <v>1800</v>
      </c>
    </row>
    <row r="57" ht="25.05" customHeight="1" spans="1:5">
      <c r="A57" s="34"/>
      <c r="B57" s="34"/>
      <c r="C57" s="33"/>
      <c r="D57" s="45">
        <v>220700004</v>
      </c>
      <c r="E57" s="17" t="s">
        <v>1801</v>
      </c>
    </row>
    <row r="58" ht="25.05" customHeight="1" spans="1:5">
      <c r="A58" s="34"/>
      <c r="B58" s="34"/>
      <c r="C58" s="33"/>
      <c r="D58" s="45">
        <v>220700005</v>
      </c>
      <c r="E58" s="17" t="s">
        <v>1802</v>
      </c>
    </row>
    <row r="59" ht="25.05" customHeight="1" spans="1:5">
      <c r="A59" s="34"/>
      <c r="B59" s="34"/>
      <c r="C59" s="33"/>
      <c r="D59" s="45">
        <v>220700006</v>
      </c>
      <c r="E59" s="17" t="s">
        <v>1803</v>
      </c>
    </row>
    <row r="60" ht="25.05" customHeight="1" spans="1:5">
      <c r="A60" s="34"/>
      <c r="B60" s="34"/>
      <c r="C60" s="33"/>
      <c r="D60" s="45">
        <v>220800008</v>
      </c>
      <c r="E60" s="17" t="s">
        <v>1824</v>
      </c>
    </row>
    <row r="61" ht="28" customHeight="1" spans="1:5">
      <c r="A61" s="34"/>
      <c r="B61" s="223" t="s">
        <v>930</v>
      </c>
      <c r="C61" s="47" t="s">
        <v>931</v>
      </c>
      <c r="D61" s="45">
        <v>220600003</v>
      </c>
      <c r="E61" s="17" t="s">
        <v>1780</v>
      </c>
    </row>
    <row r="62" ht="28.05" customHeight="1" spans="1:5">
      <c r="A62" s="34"/>
      <c r="B62" s="48"/>
      <c r="C62" s="49"/>
      <c r="D62" s="45">
        <v>220600006</v>
      </c>
      <c r="E62" s="17" t="s">
        <v>1786</v>
      </c>
    </row>
    <row r="63" ht="32" customHeight="1" spans="1:5">
      <c r="A63" s="34"/>
      <c r="B63" s="219" t="s">
        <v>932</v>
      </c>
      <c r="C63" s="30" t="s">
        <v>933</v>
      </c>
      <c r="D63" s="44"/>
      <c r="E63" s="32"/>
    </row>
    <row r="64" ht="32" customHeight="1" spans="1:5">
      <c r="A64" s="34"/>
      <c r="B64" s="219" t="s">
        <v>934</v>
      </c>
      <c r="C64" s="30" t="s">
        <v>935</v>
      </c>
      <c r="D64" s="44"/>
      <c r="E64" s="32"/>
    </row>
    <row r="65" ht="28.05" customHeight="1" spans="1:5">
      <c r="A65" s="34"/>
      <c r="B65" s="219" t="s">
        <v>936</v>
      </c>
      <c r="C65" s="30" t="s">
        <v>937</v>
      </c>
      <c r="D65" s="45">
        <v>220600005</v>
      </c>
      <c r="E65" s="17" t="s">
        <v>1784</v>
      </c>
    </row>
    <row r="66" ht="28.05" customHeight="1" spans="1:5">
      <c r="A66" s="34"/>
      <c r="B66" s="26"/>
      <c r="C66" s="30"/>
      <c r="D66" s="45">
        <v>220600006</v>
      </c>
      <c r="E66" s="17" t="s">
        <v>1786</v>
      </c>
    </row>
    <row r="67" ht="25.05" customHeight="1" spans="1:5">
      <c r="A67" s="34">
        <v>7</v>
      </c>
      <c r="B67" s="210" t="s">
        <v>938</v>
      </c>
      <c r="C67" s="33" t="s">
        <v>939</v>
      </c>
      <c r="D67" s="16">
        <v>220302001</v>
      </c>
      <c r="E67" s="17" t="s">
        <v>1742</v>
      </c>
    </row>
    <row r="68" ht="25.05" customHeight="1" spans="1:5">
      <c r="A68" s="34"/>
      <c r="B68" s="34"/>
      <c r="C68" s="33"/>
      <c r="D68" s="16">
        <v>220302002</v>
      </c>
      <c r="E68" s="17" t="s">
        <v>1744</v>
      </c>
    </row>
    <row r="69" ht="25.05" customHeight="1" spans="1:5">
      <c r="A69" s="34"/>
      <c r="B69" s="34"/>
      <c r="C69" s="33"/>
      <c r="D69" s="16">
        <v>220302003</v>
      </c>
      <c r="E69" s="17" t="s">
        <v>1745</v>
      </c>
    </row>
    <row r="70" ht="25.05" customHeight="1" spans="1:5">
      <c r="A70" s="34"/>
      <c r="B70" s="34"/>
      <c r="C70" s="33"/>
      <c r="D70" s="16">
        <v>220302004</v>
      </c>
      <c r="E70" s="17" t="s">
        <v>1747</v>
      </c>
    </row>
    <row r="71" ht="25.05" customHeight="1" spans="1:5">
      <c r="A71" s="34"/>
      <c r="B71" s="34"/>
      <c r="C71" s="33"/>
      <c r="D71" s="16">
        <v>220302005</v>
      </c>
      <c r="E71" s="17" t="s">
        <v>1748</v>
      </c>
    </row>
    <row r="72" ht="25.05" customHeight="1" spans="1:5">
      <c r="A72" s="34"/>
      <c r="B72" s="34"/>
      <c r="C72" s="33"/>
      <c r="D72" s="16">
        <v>220302006</v>
      </c>
      <c r="E72" s="17" t="s">
        <v>1749</v>
      </c>
    </row>
    <row r="73" ht="25.05" customHeight="1" spans="1:5">
      <c r="A73" s="18">
        <v>7</v>
      </c>
      <c r="B73" s="212" t="s">
        <v>938</v>
      </c>
      <c r="C73" s="19" t="s">
        <v>939</v>
      </c>
      <c r="D73" s="50">
        <v>220302007</v>
      </c>
      <c r="E73" s="51" t="s">
        <v>1751</v>
      </c>
    </row>
    <row r="74" ht="25.05" customHeight="1" spans="1:5">
      <c r="A74" s="18"/>
      <c r="B74" s="18"/>
      <c r="C74" s="19"/>
      <c r="D74" s="16">
        <v>220302008</v>
      </c>
      <c r="E74" s="17" t="s">
        <v>1752</v>
      </c>
    </row>
    <row r="75" ht="25.05" customHeight="1" spans="1:5">
      <c r="A75" s="18"/>
      <c r="B75" s="18"/>
      <c r="C75" s="19"/>
      <c r="D75" s="16">
        <v>220302009</v>
      </c>
      <c r="E75" s="17" t="s">
        <v>1753</v>
      </c>
    </row>
    <row r="76" ht="25.05" customHeight="1" spans="1:5">
      <c r="A76" s="18"/>
      <c r="B76" s="18"/>
      <c r="C76" s="19"/>
      <c r="D76" s="16">
        <v>220800008</v>
      </c>
      <c r="E76" s="17" t="s">
        <v>1824</v>
      </c>
    </row>
    <row r="77" ht="34" customHeight="1" spans="1:5">
      <c r="A77" s="18"/>
      <c r="B77" s="219" t="s">
        <v>941</v>
      </c>
      <c r="C77" s="30" t="s">
        <v>942</v>
      </c>
      <c r="D77" s="16"/>
      <c r="E77" s="17"/>
    </row>
    <row r="78" ht="34" customHeight="1" spans="1:5">
      <c r="A78" s="18"/>
      <c r="B78" s="219" t="s">
        <v>943</v>
      </c>
      <c r="C78" s="30" t="s">
        <v>944</v>
      </c>
      <c r="D78" s="16"/>
      <c r="E78" s="17"/>
    </row>
    <row r="79" ht="32" customHeight="1" spans="1:5">
      <c r="A79" s="52">
        <v>8</v>
      </c>
      <c r="B79" s="213" t="s">
        <v>945</v>
      </c>
      <c r="C79" s="15" t="s">
        <v>946</v>
      </c>
      <c r="D79" s="16">
        <v>220800008</v>
      </c>
      <c r="E79" s="17" t="s">
        <v>1824</v>
      </c>
    </row>
    <row r="80" ht="34" customHeight="1" spans="1:5">
      <c r="A80" s="53"/>
      <c r="B80" s="219" t="s">
        <v>949</v>
      </c>
      <c r="C80" s="30" t="s">
        <v>950</v>
      </c>
      <c r="D80" s="16"/>
      <c r="E80" s="17"/>
    </row>
    <row r="81" ht="34" customHeight="1" spans="1:5">
      <c r="A81" s="53"/>
      <c r="B81" s="219" t="s">
        <v>951</v>
      </c>
      <c r="C81" s="30" t="s">
        <v>952</v>
      </c>
      <c r="D81" s="16"/>
      <c r="E81" s="17"/>
    </row>
    <row r="82" ht="25.05" customHeight="1" spans="1:5">
      <c r="A82" s="14">
        <v>9</v>
      </c>
      <c r="B82" s="213" t="s">
        <v>953</v>
      </c>
      <c r="C82" s="15" t="s">
        <v>954</v>
      </c>
      <c r="D82" s="16">
        <v>220203004</v>
      </c>
      <c r="E82" s="17" t="s">
        <v>1734</v>
      </c>
    </row>
    <row r="83" ht="25.05" customHeight="1" spans="1:5">
      <c r="A83" s="18"/>
      <c r="B83" s="18"/>
      <c r="C83" s="19"/>
      <c r="D83" s="16">
        <v>220301001</v>
      </c>
      <c r="E83" s="17" t="s">
        <v>1737</v>
      </c>
    </row>
    <row r="84" ht="25.05" customHeight="1" spans="1:5">
      <c r="A84" s="18"/>
      <c r="B84" s="18"/>
      <c r="C84" s="19"/>
      <c r="D84" s="16">
        <v>220800008</v>
      </c>
      <c r="E84" s="17" t="s">
        <v>1824</v>
      </c>
    </row>
    <row r="85" ht="39" customHeight="1" spans="1:5">
      <c r="A85" s="18"/>
      <c r="B85" s="219" t="s">
        <v>957</v>
      </c>
      <c r="C85" s="30" t="s">
        <v>958</v>
      </c>
      <c r="D85" s="16"/>
      <c r="E85" s="17"/>
    </row>
    <row r="86" ht="39" customHeight="1" spans="1:5">
      <c r="A86" s="18"/>
      <c r="B86" s="219" t="s">
        <v>959</v>
      </c>
      <c r="C86" s="30" t="s">
        <v>960</v>
      </c>
      <c r="D86" s="16"/>
      <c r="E86" s="17"/>
    </row>
    <row r="87" ht="39" customHeight="1" spans="1:5">
      <c r="A87" s="18"/>
      <c r="B87" s="219" t="s">
        <v>961</v>
      </c>
      <c r="C87" s="30" t="s">
        <v>962</v>
      </c>
      <c r="D87" s="16"/>
      <c r="E87" s="17"/>
    </row>
    <row r="88" ht="39" customHeight="1" spans="1:5">
      <c r="A88" s="18"/>
      <c r="B88" s="219" t="s">
        <v>963</v>
      </c>
      <c r="C88" s="30" t="s">
        <v>964</v>
      </c>
      <c r="D88" s="16"/>
      <c r="E88" s="17"/>
    </row>
    <row r="89" ht="39" customHeight="1" spans="1:5">
      <c r="A89" s="18"/>
      <c r="B89" s="219" t="s">
        <v>965</v>
      </c>
      <c r="C89" s="30" t="s">
        <v>966</v>
      </c>
      <c r="D89" s="16">
        <v>311201028</v>
      </c>
      <c r="E89" s="17" t="s">
        <v>1806</v>
      </c>
    </row>
    <row r="90" ht="25.05" customHeight="1" spans="1:5">
      <c r="A90" s="14">
        <v>10</v>
      </c>
      <c r="B90" s="213" t="s">
        <v>967</v>
      </c>
      <c r="C90" s="15" t="s">
        <v>968</v>
      </c>
      <c r="D90" s="16">
        <v>220301001</v>
      </c>
      <c r="E90" s="17" t="s">
        <v>1737</v>
      </c>
    </row>
    <row r="91" ht="23" customHeight="1" spans="1:5">
      <c r="A91" s="18"/>
      <c r="B91" s="18"/>
      <c r="C91" s="19"/>
      <c r="D91" s="28">
        <v>220302001</v>
      </c>
      <c r="E91" s="29" t="s">
        <v>1742</v>
      </c>
    </row>
    <row r="92" ht="25.05" customHeight="1" spans="1:5">
      <c r="A92" s="18"/>
      <c r="B92" s="18"/>
      <c r="C92" s="19"/>
      <c r="D92" s="16">
        <v>220500001</v>
      </c>
      <c r="E92" s="17" t="s">
        <v>1774</v>
      </c>
    </row>
    <row r="93" ht="25.05" customHeight="1" spans="1:5">
      <c r="A93" s="18"/>
      <c r="B93" s="18"/>
      <c r="C93" s="19"/>
      <c r="D93" s="16">
        <v>220600004</v>
      </c>
      <c r="E93" s="17" t="s">
        <v>1781</v>
      </c>
    </row>
    <row r="94" ht="25.05" customHeight="1" spans="1:5">
      <c r="A94" s="18"/>
      <c r="B94" s="18"/>
      <c r="C94" s="19"/>
      <c r="D94" s="16">
        <v>311201028</v>
      </c>
      <c r="E94" s="17" t="s">
        <v>1806</v>
      </c>
    </row>
    <row r="95" ht="25.05" customHeight="1" spans="1:5">
      <c r="A95" s="18"/>
      <c r="B95" s="18"/>
      <c r="C95" s="19"/>
      <c r="D95" s="16">
        <v>220800008</v>
      </c>
      <c r="E95" s="17" t="s">
        <v>1824</v>
      </c>
    </row>
    <row r="96" ht="45" customHeight="1" spans="1:5">
      <c r="A96" s="18"/>
      <c r="B96" s="219" t="s">
        <v>971</v>
      </c>
      <c r="C96" s="30" t="s">
        <v>972</v>
      </c>
      <c r="D96" s="16"/>
      <c r="E96" s="17"/>
    </row>
    <row r="97" ht="47" customHeight="1" spans="1:5">
      <c r="A97" s="18"/>
      <c r="B97" s="219" t="s">
        <v>973</v>
      </c>
      <c r="C97" s="30" t="s">
        <v>974</v>
      </c>
      <c r="D97" s="16"/>
      <c r="E97" s="17"/>
    </row>
    <row r="98" ht="25.05" customHeight="1" spans="1:5">
      <c r="A98" s="34">
        <v>11</v>
      </c>
      <c r="B98" s="213" t="s">
        <v>975</v>
      </c>
      <c r="C98" s="15" t="s">
        <v>976</v>
      </c>
      <c r="D98" s="16">
        <v>220600004</v>
      </c>
      <c r="E98" s="17" t="s">
        <v>1781</v>
      </c>
    </row>
    <row r="99" ht="25.05" customHeight="1" spans="1:5">
      <c r="A99" s="34"/>
      <c r="B99" s="18"/>
      <c r="C99" s="19"/>
      <c r="D99" s="16">
        <v>220600010</v>
      </c>
      <c r="E99" s="17" t="s">
        <v>1793</v>
      </c>
    </row>
    <row r="100" ht="25.05" customHeight="1" spans="1:5">
      <c r="A100" s="34"/>
      <c r="B100" s="18"/>
      <c r="C100" s="19"/>
      <c r="D100" s="16">
        <v>220700006</v>
      </c>
      <c r="E100" s="17" t="s">
        <v>1803</v>
      </c>
    </row>
    <row r="101" ht="25.05" customHeight="1" spans="1:5">
      <c r="A101" s="34"/>
      <c r="B101" s="20"/>
      <c r="C101" s="21"/>
      <c r="D101" s="16">
        <v>220800008</v>
      </c>
      <c r="E101" s="17" t="s">
        <v>1824</v>
      </c>
    </row>
    <row r="102" ht="34" customHeight="1" spans="1:5">
      <c r="A102" s="34"/>
      <c r="B102" s="219" t="s">
        <v>978</v>
      </c>
      <c r="C102" s="30" t="s">
        <v>979</v>
      </c>
      <c r="D102" s="16"/>
      <c r="E102" s="17"/>
    </row>
    <row r="103" ht="30" customHeight="1" spans="1:5">
      <c r="A103" s="34">
        <v>12</v>
      </c>
      <c r="B103" s="210" t="s">
        <v>980</v>
      </c>
      <c r="C103" s="33" t="s">
        <v>981</v>
      </c>
      <c r="D103" s="16">
        <v>220302010</v>
      </c>
      <c r="E103" s="17" t="s">
        <v>1756</v>
      </c>
    </row>
    <row r="104" ht="30" customHeight="1" spans="1:5">
      <c r="A104" s="34"/>
      <c r="B104" s="34"/>
      <c r="C104" s="33"/>
      <c r="D104" s="16">
        <v>220201006</v>
      </c>
      <c r="E104" s="17" t="s">
        <v>1710</v>
      </c>
    </row>
    <row r="105" ht="30" customHeight="1" spans="1:5">
      <c r="A105" s="34"/>
      <c r="B105" s="34"/>
      <c r="C105" s="33"/>
      <c r="D105" s="16">
        <v>220600008</v>
      </c>
      <c r="E105" s="17" t="s">
        <v>1789</v>
      </c>
    </row>
    <row r="106" ht="30" customHeight="1" spans="1:5">
      <c r="A106" s="34"/>
      <c r="B106" s="34"/>
      <c r="C106" s="33"/>
      <c r="D106" s="16">
        <v>220203001</v>
      </c>
      <c r="E106" s="17" t="s">
        <v>1730</v>
      </c>
    </row>
    <row r="107" ht="30" customHeight="1" spans="1:5">
      <c r="A107" s="34"/>
      <c r="B107" s="34"/>
      <c r="C107" s="33"/>
      <c r="D107" s="16">
        <v>220203002</v>
      </c>
      <c r="E107" s="17" t="s">
        <v>1732</v>
      </c>
    </row>
    <row r="108" ht="30" customHeight="1" spans="1:5">
      <c r="A108" s="34"/>
      <c r="B108" s="34"/>
      <c r="C108" s="33"/>
      <c r="D108" s="16">
        <v>220201004</v>
      </c>
      <c r="E108" s="17" t="s">
        <v>1706</v>
      </c>
    </row>
    <row r="109" ht="30" customHeight="1" spans="1:5">
      <c r="A109" s="34"/>
      <c r="B109" s="34"/>
      <c r="C109" s="33"/>
      <c r="D109" s="16">
        <v>220201005</v>
      </c>
      <c r="E109" s="17" t="s">
        <v>1708</v>
      </c>
    </row>
    <row r="110" ht="30" customHeight="1" spans="1:5">
      <c r="A110" s="34"/>
      <c r="B110" s="34"/>
      <c r="C110" s="33"/>
      <c r="D110" s="16">
        <v>220700007</v>
      </c>
      <c r="E110" s="17" t="s">
        <v>1804</v>
      </c>
    </row>
    <row r="111" ht="30" customHeight="1" spans="1:5">
      <c r="A111" s="34"/>
      <c r="B111" s="34"/>
      <c r="C111" s="33"/>
      <c r="D111" s="16">
        <v>310701037</v>
      </c>
      <c r="E111" s="17" t="s">
        <v>1814</v>
      </c>
    </row>
    <row r="112" ht="30" customHeight="1" spans="1:5">
      <c r="A112" s="34"/>
      <c r="B112" s="34"/>
      <c r="C112" s="33"/>
      <c r="D112" s="16">
        <v>220800008</v>
      </c>
      <c r="E112" s="17" t="s">
        <v>1824</v>
      </c>
    </row>
    <row r="113" ht="34" customHeight="1" spans="1:5">
      <c r="A113" s="34"/>
      <c r="B113" s="219" t="s">
        <v>984</v>
      </c>
      <c r="C113" s="30" t="s">
        <v>985</v>
      </c>
      <c r="D113" s="16"/>
      <c r="E113" s="17"/>
    </row>
    <row r="114" ht="34" customHeight="1" spans="1:5">
      <c r="A114" s="34"/>
      <c r="B114" s="219" t="s">
        <v>986</v>
      </c>
      <c r="C114" s="30" t="s">
        <v>987</v>
      </c>
      <c r="D114" s="16"/>
      <c r="E114" s="17"/>
    </row>
    <row r="115" ht="33" customHeight="1" spans="1:5">
      <c r="A115" s="34">
        <v>13</v>
      </c>
      <c r="B115" s="210" t="s">
        <v>988</v>
      </c>
      <c r="C115" s="33" t="s">
        <v>989</v>
      </c>
      <c r="D115" s="16">
        <v>220800008</v>
      </c>
      <c r="E115" s="17" t="s">
        <v>1824</v>
      </c>
    </row>
    <row r="116" ht="33" customHeight="1" spans="1:5">
      <c r="A116" s="34"/>
      <c r="B116" s="219" t="s">
        <v>991</v>
      </c>
      <c r="C116" s="30" t="s">
        <v>992</v>
      </c>
      <c r="D116" s="26"/>
      <c r="E116" s="32"/>
    </row>
  </sheetData>
  <autoFilter xmlns:etc="http://www.wps.cn/officeDocument/2017/etCustomData" ref="A4:G116" etc:filterBottomFollowUsedRange="0">
    <extLst/>
  </autoFilter>
  <mergeCells count="53">
    <mergeCell ref="A2:E2"/>
    <mergeCell ref="A3:C3"/>
    <mergeCell ref="D3:E3"/>
    <mergeCell ref="A5:A7"/>
    <mergeCell ref="A8:A22"/>
    <mergeCell ref="A23:A27"/>
    <mergeCell ref="A28:A34"/>
    <mergeCell ref="A35:A47"/>
    <mergeCell ref="A48:A66"/>
    <mergeCell ref="A67:A72"/>
    <mergeCell ref="A73:A78"/>
    <mergeCell ref="A79:A81"/>
    <mergeCell ref="A82:A89"/>
    <mergeCell ref="A90:A97"/>
    <mergeCell ref="A98:A102"/>
    <mergeCell ref="A103:A114"/>
    <mergeCell ref="A115:A116"/>
    <mergeCell ref="B5:B7"/>
    <mergeCell ref="B8:B14"/>
    <mergeCell ref="B15:B17"/>
    <mergeCell ref="B18:B19"/>
    <mergeCell ref="B23:B25"/>
    <mergeCell ref="B28:B30"/>
    <mergeCell ref="B35:B39"/>
    <mergeCell ref="B40:B41"/>
    <mergeCell ref="B43:B45"/>
    <mergeCell ref="B48:B60"/>
    <mergeCell ref="B61:B62"/>
    <mergeCell ref="B65:B66"/>
    <mergeCell ref="B67:B72"/>
    <mergeCell ref="B73:B76"/>
    <mergeCell ref="B82:B84"/>
    <mergeCell ref="B90:B95"/>
    <mergeCell ref="B98:B101"/>
    <mergeCell ref="B103:B112"/>
    <mergeCell ref="C5:C7"/>
    <mergeCell ref="C8:C14"/>
    <mergeCell ref="C15:C17"/>
    <mergeCell ref="C18:C19"/>
    <mergeCell ref="C23:C25"/>
    <mergeCell ref="C28:C30"/>
    <mergeCell ref="C35:C39"/>
    <mergeCell ref="C40:C41"/>
    <mergeCell ref="C43:C45"/>
    <mergeCell ref="C48:C60"/>
    <mergeCell ref="C61:C62"/>
    <mergeCell ref="C65:C66"/>
    <mergeCell ref="C67:C72"/>
    <mergeCell ref="C73:C76"/>
    <mergeCell ref="C82:C84"/>
    <mergeCell ref="C90:C95"/>
    <mergeCell ref="C98:C101"/>
    <mergeCell ref="C103:C112"/>
  </mergeCells>
  <pageMargins left="0.511805555555556" right="0.550694444444444" top="0.550694444444444" bottom="0.511805555555556" header="0.5" footer="0.5"/>
  <pageSetup paperSize="9" scale="7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附件1.泰安市骨骼肌肉系统类医疗服务价格项目表</vt:lpstr>
      <vt:lpstr>附件2.泰安市产科类医疗服务价格项目表</vt:lpstr>
      <vt:lpstr>附件3.泰安市超声检查类医疗服务价格项目表 </vt:lpstr>
      <vt:lpstr>附件4.泰安市废止骨骼肌肉系统类价格项目表</vt:lpstr>
      <vt:lpstr>附件5.泰安市废止产科类医疗服务价格项目表</vt:lpstr>
      <vt:lpstr>附件6.泰安市废止超声检查类医疗服务价格项目表</vt:lpstr>
      <vt:lpstr>附件7.泰安市骨骼肌肉系统类医疗服务价格项目映射关系表</vt:lpstr>
      <vt:lpstr>附件8.泰安市产科类医疗服务价格项目映射关系表</vt:lpstr>
      <vt:lpstr>附件9.泰安市超声检查类医疗服务价格项目映射关系表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月将影月徘徊</cp:lastModifiedBy>
  <dcterms:created xsi:type="dcterms:W3CDTF">2025-11-05T14:28:00Z</dcterms:created>
  <dcterms:modified xsi:type="dcterms:W3CDTF">2026-01-23T05:06:23Z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A4A010BE05AF4DF3A55C16C31D026B2D_13</vt:lpwstr>
  </property>
  <property fmtid="{D5CDD505-2E9C-101B-9397-08002B2CF9AE}" pid="4" name="CalculationRule">
    <vt:i4>0</vt:i4>
  </property>
</Properties>
</file>